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45"/>
  </bookViews>
  <sheets>
    <sheet name="资金下达表" sheetId="3" r:id="rId1"/>
    <sheet name="绩效目标表" sheetId="12" r:id="rId2"/>
    <sheet name="项目表" sheetId="13" state="hidden" r:id="rId3"/>
    <sheet name="因素值" sheetId="14" state="hidden" r:id="rId4"/>
    <sheet name="统计表" sheetId="15" state="hidden" r:id="rId5"/>
  </sheets>
  <definedNames>
    <definedName name="_xlnm._FilterDatabase" localSheetId="0" hidden="1">资金下达表!$A$4:$B$19</definedName>
    <definedName name="_xlnm._FilterDatabase" localSheetId="2" hidden="1">项目表!$A$1:$BE$128</definedName>
    <definedName name="_xlnm._FilterDatabase" localSheetId="4" hidden="1">统计表!$A$2:$P$108</definedName>
  </definedNames>
  <calcPr calcId="144525"/>
</workbook>
</file>

<file path=xl/sharedStrings.xml><?xml version="1.0" encoding="utf-8"?>
<sst xmlns="http://schemas.openxmlformats.org/spreadsheetml/2006/main" count="2405" uniqueCount="866">
  <si>
    <t>附件6-1</t>
  </si>
  <si>
    <t>殡葬公共服务体系建设项目资金下达表</t>
  </si>
  <si>
    <t>地区</t>
  </si>
  <si>
    <t>下达资金（万元）</t>
  </si>
  <si>
    <t>合计</t>
  </si>
  <si>
    <t>汕头市市本级</t>
  </si>
  <si>
    <t>汕头市潮阳区</t>
  </si>
  <si>
    <t>河源市源城区</t>
  </si>
  <si>
    <t>东源县</t>
  </si>
  <si>
    <t>连平县</t>
  </si>
  <si>
    <t>龙川县</t>
  </si>
  <si>
    <t>丰顺县</t>
  </si>
  <si>
    <t>蕉岭县</t>
  </si>
  <si>
    <t>平远县</t>
  </si>
  <si>
    <t>大埔县</t>
  </si>
  <si>
    <t>陆河县</t>
  </si>
  <si>
    <t>博罗县</t>
  </si>
  <si>
    <t>惠东县</t>
  </si>
  <si>
    <t>揭西县</t>
  </si>
  <si>
    <t>普宁市</t>
  </si>
  <si>
    <t>附件6-2</t>
  </si>
  <si>
    <r>
      <rPr>
        <sz val="22"/>
        <color rgb="FF000000"/>
        <rFont val="方正小标宋简体"/>
        <charset val="134"/>
      </rPr>
      <t>绩效目标表</t>
    </r>
  </si>
  <si>
    <r>
      <rPr>
        <sz val="12"/>
        <color rgb="FF000000"/>
        <rFont val="方正小标宋简体"/>
        <charset val="134"/>
      </rPr>
      <t>（</t>
    </r>
    <r>
      <rPr>
        <sz val="12"/>
        <color rgb="FF000000"/>
        <rFont val="Times New Roman"/>
        <charset val="134"/>
      </rPr>
      <t>2025</t>
    </r>
    <r>
      <rPr>
        <sz val="12"/>
        <color rgb="FF000000"/>
        <rFont val="方正小标宋简体"/>
        <charset val="134"/>
      </rPr>
      <t>年度）</t>
    </r>
  </si>
  <si>
    <r>
      <rPr>
        <sz val="10"/>
        <rFont val="宋体"/>
        <charset val="134"/>
      </rPr>
      <t>项目名称</t>
    </r>
  </si>
  <si>
    <r>
      <rPr>
        <sz val="10"/>
        <color rgb="FF000000"/>
        <rFont val="宋体"/>
        <charset val="134"/>
      </rPr>
      <t>殡葬公共服务体系建设项目</t>
    </r>
  </si>
  <si>
    <r>
      <rPr>
        <sz val="10"/>
        <color rgb="FF000000"/>
        <rFont val="宋体"/>
        <charset val="134"/>
      </rPr>
      <t>主管部门</t>
    </r>
  </si>
  <si>
    <r>
      <rPr>
        <sz val="10"/>
        <color rgb="FF000000"/>
        <rFont val="宋体"/>
        <charset val="134"/>
      </rPr>
      <t>省民政厅</t>
    </r>
  </si>
  <si>
    <r>
      <rPr>
        <sz val="10"/>
        <rFont val="宋体"/>
        <charset val="134"/>
      </rPr>
      <t>项目金额</t>
    </r>
  </si>
  <si>
    <r>
      <rPr>
        <sz val="10"/>
        <rFont val="Times New Roman"/>
        <charset val="134"/>
      </rPr>
      <t>3000</t>
    </r>
    <r>
      <rPr>
        <sz val="10"/>
        <rFont val="宋体"/>
        <charset val="134"/>
      </rPr>
      <t>万元</t>
    </r>
  </si>
  <si>
    <r>
      <rPr>
        <sz val="10"/>
        <rFont val="宋体"/>
        <charset val="134"/>
      </rPr>
      <t>项目类型</t>
    </r>
  </si>
  <si>
    <r>
      <rPr>
        <sz val="10"/>
        <rFont val="宋体"/>
        <charset val="134"/>
      </rPr>
      <t>基建类项目</t>
    </r>
    <r>
      <rPr>
        <sz val="10"/>
        <rFont val="Times New Roman"/>
        <charset val="134"/>
      </rPr>
      <t>□</t>
    </r>
    <r>
      <rPr>
        <sz val="10"/>
        <rFont val="宋体"/>
        <charset val="134"/>
      </rPr>
      <t>　经济发展类项目</t>
    </r>
    <r>
      <rPr>
        <sz val="10"/>
        <rFont val="Times New Roman"/>
        <charset val="134"/>
      </rPr>
      <t>□</t>
    </r>
    <r>
      <rPr>
        <sz val="10"/>
        <rFont val="宋体"/>
        <charset val="134"/>
      </rPr>
      <t>　科研类项目</t>
    </r>
    <r>
      <rPr>
        <sz val="10"/>
        <rFont val="Times New Roman"/>
        <charset val="134"/>
      </rPr>
      <t>□</t>
    </r>
    <r>
      <rPr>
        <sz val="10"/>
        <rFont val="宋体"/>
        <charset val="134"/>
      </rPr>
      <t>　民生类项目</t>
    </r>
    <r>
      <rPr>
        <sz val="10"/>
        <rFont val="Times New Roman"/>
        <charset val="134"/>
      </rPr>
      <t xml:space="preserve">√
</t>
    </r>
    <r>
      <rPr>
        <sz val="10"/>
        <rFont val="宋体"/>
        <charset val="134"/>
      </rPr>
      <t>公共管理类项目</t>
    </r>
    <r>
      <rPr>
        <sz val="10"/>
        <rFont val="Times New Roman"/>
        <charset val="134"/>
      </rPr>
      <t>□</t>
    </r>
    <r>
      <rPr>
        <sz val="10"/>
        <rFont val="宋体"/>
        <charset val="134"/>
      </rPr>
      <t>　公共安全类项目</t>
    </r>
    <r>
      <rPr>
        <sz val="10"/>
        <rFont val="Times New Roman"/>
        <charset val="134"/>
      </rPr>
      <t>□</t>
    </r>
    <r>
      <rPr>
        <sz val="10"/>
        <rFont val="宋体"/>
        <charset val="134"/>
      </rPr>
      <t>　其他项目</t>
    </r>
    <r>
      <rPr>
        <sz val="10"/>
        <rFont val="Times New Roman"/>
        <charset val="134"/>
      </rPr>
      <t>□</t>
    </r>
  </si>
  <si>
    <r>
      <rPr>
        <sz val="10"/>
        <rFont val="宋体"/>
        <charset val="134"/>
      </rPr>
      <t>运转性支出</t>
    </r>
    <r>
      <rPr>
        <sz val="10"/>
        <rFont val="Times New Roman"/>
        <charset val="134"/>
      </rPr>
      <t>□</t>
    </r>
    <r>
      <rPr>
        <sz val="10"/>
        <rFont val="宋体"/>
        <charset val="134"/>
      </rPr>
      <t>　　事业发展性支出</t>
    </r>
    <r>
      <rPr>
        <sz val="10"/>
        <rFont val="Times New Roman"/>
        <charset val="134"/>
      </rPr>
      <t>√</t>
    </r>
  </si>
  <si>
    <r>
      <rPr>
        <sz val="10"/>
        <rFont val="宋体"/>
        <charset val="134"/>
      </rPr>
      <t>一次性项目</t>
    </r>
    <r>
      <rPr>
        <sz val="10"/>
        <rFont val="Times New Roman"/>
        <charset val="134"/>
      </rPr>
      <t>□</t>
    </r>
    <r>
      <rPr>
        <sz val="10"/>
        <rFont val="宋体"/>
        <charset val="134"/>
      </rPr>
      <t>　　经常性项目</t>
    </r>
    <r>
      <rPr>
        <sz val="10"/>
        <rFont val="Times New Roman"/>
        <charset val="134"/>
      </rPr>
      <t>√</t>
    </r>
    <r>
      <rPr>
        <sz val="10"/>
        <rFont val="宋体"/>
        <charset val="134"/>
      </rPr>
      <t>　　　　　　　</t>
    </r>
  </si>
  <si>
    <r>
      <rPr>
        <sz val="10"/>
        <color rgb="FF000000"/>
        <rFont val="宋体"/>
        <charset val="134"/>
      </rPr>
      <t>年度总体目标</t>
    </r>
  </si>
  <si>
    <r>
      <rPr>
        <sz val="10"/>
        <color rgb="FF000000"/>
        <rFont val="宋体"/>
        <charset val="134"/>
      </rPr>
      <t>目标1：资助大埔县、陆河县落实中央预算内投资计划项目。
目标2：资助粤东西北地区12个市以及惠州市、肇庆市、江门市（台山、开平、恩平）公办殡仪馆设施建设以及消防设备、档案设施设备、殡葬设备（包括平板型遗体火化设备、遗物焚烧设备、尾气净化设备、普通殡仪车、遗体冷藏设备、骨灰存放和处理设备、监控设备等）购置和维修升级；</t>
    </r>
    <r>
      <rPr>
        <sz val="10"/>
        <color rgb="FF000000"/>
        <rFont val="Times New Roman"/>
        <charset val="134"/>
      </rPr>
      <t xml:space="preserve">
</t>
    </r>
    <r>
      <rPr>
        <sz val="10"/>
        <color rgb="FF000000"/>
        <rFont val="宋体"/>
        <charset val="134"/>
      </rPr>
      <t>目标3：提高殡仪服务保障能力，强化殡仪馆突发事件应急保障能力。</t>
    </r>
  </si>
  <si>
    <r>
      <rPr>
        <b/>
        <sz val="10"/>
        <color rgb="FF000000"/>
        <rFont val="宋体"/>
        <charset val="134"/>
      </rPr>
      <t>绩</t>
    </r>
    <r>
      <rPr>
        <b/>
        <sz val="10"/>
        <color rgb="FF000000"/>
        <rFont val="Times New Roman"/>
        <charset val="134"/>
      </rPr>
      <t xml:space="preserve">
</t>
    </r>
    <r>
      <rPr>
        <b/>
        <sz val="10"/>
        <color rgb="FF000000"/>
        <rFont val="宋体"/>
        <charset val="134"/>
      </rPr>
      <t>效</t>
    </r>
    <r>
      <rPr>
        <b/>
        <sz val="10"/>
        <color rgb="FF000000"/>
        <rFont val="Times New Roman"/>
        <charset val="134"/>
      </rPr>
      <t xml:space="preserve">
</t>
    </r>
    <r>
      <rPr>
        <b/>
        <sz val="10"/>
        <color rgb="FF000000"/>
        <rFont val="宋体"/>
        <charset val="134"/>
      </rPr>
      <t>指</t>
    </r>
    <r>
      <rPr>
        <b/>
        <sz val="10"/>
        <color rgb="FF000000"/>
        <rFont val="Times New Roman"/>
        <charset val="134"/>
      </rPr>
      <t xml:space="preserve">
</t>
    </r>
    <r>
      <rPr>
        <b/>
        <sz val="10"/>
        <color rgb="FF000000"/>
        <rFont val="宋体"/>
        <charset val="134"/>
      </rPr>
      <t>标</t>
    </r>
  </si>
  <si>
    <r>
      <rPr>
        <b/>
        <sz val="10"/>
        <color rgb="FF000000"/>
        <rFont val="宋体"/>
        <charset val="134"/>
      </rPr>
      <t>一级指标</t>
    </r>
  </si>
  <si>
    <r>
      <rPr>
        <b/>
        <sz val="10"/>
        <color rgb="FF000000"/>
        <rFont val="宋体"/>
        <charset val="134"/>
      </rPr>
      <t>二级指标</t>
    </r>
  </si>
  <si>
    <r>
      <rPr>
        <b/>
        <sz val="10"/>
        <color rgb="FF000000"/>
        <rFont val="宋体"/>
        <charset val="134"/>
      </rPr>
      <t>三级指标</t>
    </r>
  </si>
  <si>
    <r>
      <rPr>
        <b/>
        <sz val="10"/>
        <color rgb="FF000000"/>
        <rFont val="宋体"/>
        <charset val="134"/>
      </rPr>
      <t>当年度目标值</t>
    </r>
  </si>
  <si>
    <r>
      <rPr>
        <b/>
        <sz val="10"/>
        <color rgb="FF000000"/>
        <rFont val="宋体"/>
        <charset val="134"/>
      </rPr>
      <t>产出指标</t>
    </r>
  </si>
  <si>
    <r>
      <rPr>
        <sz val="10"/>
        <color rgb="FF000000"/>
        <rFont val="宋体"/>
        <charset val="134"/>
      </rPr>
      <t>数量指标</t>
    </r>
  </si>
  <si>
    <t>完成殡仪馆基础设施建设</t>
  </si>
  <si>
    <r>
      <rPr>
        <sz val="10"/>
        <rFont val="Times New Roman"/>
        <charset val="134"/>
      </rPr>
      <t>2</t>
    </r>
    <r>
      <rPr>
        <sz val="10"/>
        <rFont val="宋体"/>
        <charset val="134"/>
      </rPr>
      <t>个</t>
    </r>
  </si>
  <si>
    <t>购置遗体清洁消毒设备</t>
  </si>
  <si>
    <r>
      <rPr>
        <sz val="10"/>
        <rFont val="Times New Roman"/>
        <charset val="134"/>
      </rPr>
      <t>1</t>
    </r>
    <r>
      <rPr>
        <sz val="10"/>
        <rFont val="宋体"/>
        <charset val="134"/>
      </rPr>
      <t>台</t>
    </r>
  </si>
  <si>
    <t>购置消防设备</t>
  </si>
  <si>
    <r>
      <rPr>
        <sz val="10"/>
        <rFont val="Times New Roman"/>
        <charset val="134"/>
      </rPr>
      <t>1</t>
    </r>
    <r>
      <rPr>
        <sz val="10"/>
        <rFont val="宋体"/>
        <charset val="134"/>
      </rPr>
      <t>套</t>
    </r>
  </si>
  <si>
    <t>购置殡仪车</t>
  </si>
  <si>
    <r>
      <rPr>
        <sz val="10"/>
        <rFont val="Times New Roman"/>
        <charset val="134"/>
      </rPr>
      <t>15</t>
    </r>
    <r>
      <rPr>
        <sz val="10"/>
        <rFont val="宋体"/>
        <charset val="134"/>
      </rPr>
      <t>台</t>
    </r>
  </si>
  <si>
    <t>购置遗体冷藏设备</t>
  </si>
  <si>
    <r>
      <rPr>
        <sz val="10"/>
        <rFont val="Times New Roman"/>
        <charset val="134"/>
      </rPr>
      <t>71</t>
    </r>
    <r>
      <rPr>
        <sz val="10"/>
        <rFont val="宋体"/>
        <charset val="134"/>
      </rPr>
      <t>格</t>
    </r>
  </si>
  <si>
    <t>购置遗体火化或遗物焚烧炉设备</t>
  </si>
  <si>
    <r>
      <rPr>
        <sz val="10"/>
        <rFont val="Times New Roman"/>
        <charset val="134"/>
      </rPr>
      <t>4</t>
    </r>
    <r>
      <rPr>
        <sz val="10"/>
        <rFont val="宋体"/>
        <charset val="134"/>
      </rPr>
      <t>台</t>
    </r>
  </si>
  <si>
    <t>购置尾气净化设备</t>
  </si>
  <si>
    <r>
      <rPr>
        <sz val="10"/>
        <rFont val="Times New Roman"/>
        <charset val="134"/>
      </rPr>
      <t>7</t>
    </r>
    <r>
      <rPr>
        <sz val="10"/>
        <rFont val="宋体"/>
        <charset val="134"/>
      </rPr>
      <t>台</t>
    </r>
  </si>
  <si>
    <t>购置监控摄像头</t>
  </si>
  <si>
    <r>
      <rPr>
        <sz val="10"/>
        <rFont val="Times New Roman"/>
        <charset val="134"/>
      </rPr>
      <t>104</t>
    </r>
    <r>
      <rPr>
        <sz val="10"/>
        <rFont val="宋体"/>
        <charset val="134"/>
      </rPr>
      <t>个</t>
    </r>
  </si>
  <si>
    <t>购置遗体火化机配套骨灰处理设备</t>
  </si>
  <si>
    <r>
      <rPr>
        <sz val="10"/>
        <rFont val="Times New Roman"/>
        <charset val="134"/>
      </rPr>
      <t>3</t>
    </r>
    <r>
      <rPr>
        <sz val="10"/>
        <rFont val="宋体"/>
        <charset val="134"/>
      </rPr>
      <t>台</t>
    </r>
  </si>
  <si>
    <t>购置骨灰存放设备</t>
  </si>
  <si>
    <r>
      <rPr>
        <sz val="10"/>
        <rFont val="Times New Roman"/>
        <charset val="134"/>
      </rPr>
      <t>8000</t>
    </r>
    <r>
      <rPr>
        <sz val="10"/>
        <rFont val="宋体"/>
        <charset val="134"/>
      </rPr>
      <t>格</t>
    </r>
  </si>
  <si>
    <t>维修、升级、改造殡葬设备</t>
  </si>
  <si>
    <r>
      <rPr>
        <sz val="10"/>
        <rFont val="Times New Roman"/>
        <charset val="134"/>
      </rPr>
      <t>14</t>
    </r>
    <r>
      <rPr>
        <sz val="10"/>
        <rFont val="宋体"/>
        <charset val="134"/>
      </rPr>
      <t>台</t>
    </r>
  </si>
  <si>
    <r>
      <rPr>
        <sz val="10"/>
        <color rgb="FF000000"/>
        <rFont val="宋体"/>
        <charset val="134"/>
      </rPr>
      <t>时效指标</t>
    </r>
  </si>
  <si>
    <r>
      <rPr>
        <sz val="10"/>
        <color rgb="FF000000"/>
        <rFont val="宋体"/>
        <charset val="134"/>
      </rPr>
      <t>省财政补助资金限时拨付</t>
    </r>
  </si>
  <si>
    <r>
      <rPr>
        <sz val="10"/>
        <color rgb="FF000000"/>
        <rFont val="宋体"/>
        <charset val="134"/>
      </rPr>
      <t>按时拨付</t>
    </r>
  </si>
  <si>
    <t>成本指标</t>
  </si>
  <si>
    <r>
      <rPr>
        <sz val="10"/>
        <color rgb="FF000000"/>
        <rFont val="宋体"/>
        <charset val="134"/>
      </rPr>
      <t>成本指标</t>
    </r>
  </si>
  <si>
    <r>
      <rPr>
        <sz val="10"/>
        <color rgb="FF000000"/>
        <rFont val="宋体"/>
        <charset val="134"/>
      </rPr>
      <t>财政投入比</t>
    </r>
  </si>
  <si>
    <r>
      <rPr>
        <b/>
        <sz val="10"/>
        <color rgb="FF000000"/>
        <rFont val="宋体"/>
        <charset val="134"/>
      </rPr>
      <t>效益指标</t>
    </r>
  </si>
  <si>
    <r>
      <rPr>
        <sz val="10"/>
        <color rgb="FF000000"/>
        <rFont val="宋体"/>
        <charset val="134"/>
      </rPr>
      <t>社会效益</t>
    </r>
  </si>
  <si>
    <r>
      <rPr>
        <sz val="10"/>
        <color rgb="FF000000"/>
        <rFont val="宋体"/>
        <charset val="134"/>
      </rPr>
      <t>推进殡仪馆设施设备建设</t>
    </r>
  </si>
  <si>
    <r>
      <rPr>
        <sz val="10"/>
        <color rgb="FF000000"/>
        <rFont val="宋体"/>
        <charset val="134"/>
      </rPr>
      <t>较上年度有所改善</t>
    </r>
  </si>
  <si>
    <r>
      <rPr>
        <sz val="10"/>
        <color rgb="FF000000"/>
        <rFont val="宋体"/>
        <charset val="134"/>
      </rPr>
      <t>对健全殡葬基本公共服务体系发挥的影响</t>
    </r>
  </si>
  <si>
    <r>
      <rPr>
        <sz val="10"/>
        <color rgb="FF000000"/>
        <rFont val="宋体"/>
        <charset val="134"/>
      </rPr>
      <t>长期</t>
    </r>
  </si>
  <si>
    <r>
      <rPr>
        <sz val="10"/>
        <color rgb="FF000000"/>
        <rFont val="宋体"/>
        <charset val="134"/>
      </rPr>
      <t>服务对象满意度</t>
    </r>
  </si>
  <si>
    <r>
      <rPr>
        <sz val="10"/>
        <color rgb="FF000000"/>
        <rFont val="宋体"/>
        <charset val="134"/>
      </rPr>
      <t>殡葬公共服务公众满意度</t>
    </r>
  </si>
  <si>
    <r>
      <rPr>
        <sz val="10"/>
        <color rgb="FF000000"/>
        <rFont val="宋体"/>
        <charset val="134"/>
      </rPr>
      <t>本年度不低于</t>
    </r>
    <r>
      <rPr>
        <sz val="10"/>
        <color rgb="FF000000"/>
        <rFont val="Times New Roman"/>
        <charset val="134"/>
      </rPr>
      <t>90%</t>
    </r>
  </si>
  <si>
    <t>序号</t>
  </si>
  <si>
    <t>分类</t>
  </si>
  <si>
    <t>一审意见</t>
  </si>
  <si>
    <t>二审意见</t>
  </si>
  <si>
    <t>地市</t>
  </si>
  <si>
    <t>区县</t>
  </si>
  <si>
    <t>财政归口地区</t>
  </si>
  <si>
    <t>项目名称</t>
  </si>
  <si>
    <t>项目具体内容</t>
  </si>
  <si>
    <t>计划总投资额</t>
  </si>
  <si>
    <t>地方配套资金</t>
  </si>
  <si>
    <t>缺口资金</t>
  </si>
  <si>
    <t>拟申请省级财政补助资金</t>
  </si>
  <si>
    <t>截至当年3月底</t>
  </si>
  <si>
    <t>截至当年4月底</t>
  </si>
  <si>
    <t>截至当年5月底</t>
  </si>
  <si>
    <t>截至当年6月底</t>
  </si>
  <si>
    <t>截至当年7月底</t>
  </si>
  <si>
    <t>截至当年8月底</t>
  </si>
  <si>
    <t>截至当年9月底</t>
  </si>
  <si>
    <t>截至当年10月底</t>
  </si>
  <si>
    <t>截至当年11月底</t>
  </si>
  <si>
    <t>截至当年12月底</t>
  </si>
  <si>
    <t>项目立项情况</t>
  </si>
  <si>
    <t>项目重要时间节点</t>
  </si>
  <si>
    <t>项目当前进展</t>
  </si>
  <si>
    <t>基建类内容</t>
  </si>
  <si>
    <t>基建类面积</t>
  </si>
  <si>
    <t>设备购置类内容</t>
  </si>
  <si>
    <t>设备购置类数量</t>
  </si>
  <si>
    <t>其他类内容</t>
  </si>
  <si>
    <t>其他类数量</t>
  </si>
  <si>
    <t>项目预期绩效表现</t>
  </si>
  <si>
    <t>其他需要说明事项、安全事故</t>
  </si>
  <si>
    <t>新建设施数</t>
  </si>
  <si>
    <t>新建设施建筑面积</t>
  </si>
  <si>
    <t>新建设施因素值</t>
  </si>
  <si>
    <t>改扩或修缮设施数</t>
  </si>
  <si>
    <t>改扩或修缮因素值</t>
  </si>
  <si>
    <t>购置遗物焚烧炉数</t>
  </si>
  <si>
    <t>遗物焚烧炉因素值</t>
  </si>
  <si>
    <t>购置遗物焚烧炉尾气数</t>
  </si>
  <si>
    <t>遗物焚烧炉尾气因素值</t>
  </si>
  <si>
    <t>购置殡仪车数</t>
  </si>
  <si>
    <t>殡仪车因素值</t>
  </si>
  <si>
    <t>购置遗体冷藏柜数</t>
  </si>
  <si>
    <t>遗体冷藏柜因素值</t>
  </si>
  <si>
    <t>购置骨灰架数</t>
  </si>
  <si>
    <t>骨灰架因素值</t>
  </si>
  <si>
    <t>安装污水处理设备数</t>
  </si>
  <si>
    <t>污水处理设备因素值</t>
  </si>
  <si>
    <t>安装消防设施</t>
  </si>
  <si>
    <t>消防设施因素值</t>
  </si>
  <si>
    <t>购置其他设备</t>
  </si>
  <si>
    <t>其他设备因素值</t>
  </si>
  <si>
    <t>修缮类</t>
  </si>
  <si>
    <t>通过</t>
  </si>
  <si>
    <t>韶关市</t>
  </si>
  <si>
    <t>乳源瑶族自治县</t>
  </si>
  <si>
    <t>零星修缮工程</t>
  </si>
  <si>
    <t>殡葬服务机构安全升级改造</t>
  </si>
  <si>
    <t>无需立项</t>
  </si>
  <si>
    <t>2022年1月动工，2022年12月完工</t>
  </si>
  <si>
    <t>已进行规划</t>
  </si>
  <si>
    <t>无</t>
  </si>
  <si>
    <t>馆内电线线路安全改造，馆内建筑物安全改造，告别厅升级改造</t>
  </si>
  <si>
    <t>为丧属提供一个安全舒适的殡葬服务环境</t>
  </si>
  <si>
    <t>电线线路老化，房屋漏水，大门门楼天花板坍塌</t>
  </si>
  <si>
    <t>购置类</t>
  </si>
  <si>
    <t>购置设备</t>
  </si>
  <si>
    <t>购置冷藏柜</t>
  </si>
  <si>
    <t>15格</t>
  </si>
  <si>
    <t>提高遗体存放保障能力</t>
  </si>
  <si>
    <t>目前冷藏柜不够使用</t>
  </si>
  <si>
    <t>设备购置</t>
  </si>
  <si>
    <t>1台</t>
  </si>
  <si>
    <t>提高遗体接运保障能力</t>
  </si>
  <si>
    <t>现有遗体接运车老化</t>
  </si>
  <si>
    <t>乐昌市</t>
  </si>
  <si>
    <t>修缮火化车间</t>
  </si>
  <si>
    <t>对火化车间进行修缮</t>
  </si>
  <si>
    <t>未立项</t>
  </si>
  <si>
    <t>暂未启动</t>
  </si>
  <si>
    <t>提升殡葬服务水平</t>
  </si>
  <si>
    <t>由于受当时建设条件限制和使用时间较长等原因影响，目前楼面已出现多处墙体渗水、墙面剥落、钢筋外露等问题。多年来，我馆积极采取各种措施对火化车间进行维护、维修，如在楼顶加装雨棚、修补墙体墙面等，但由于火化车间常年处于高温状态，房屋的破损程度已较严重。</t>
  </si>
  <si>
    <t>馆内零星修缮工程</t>
  </si>
  <si>
    <t>对馆内的道路进行拓宽硬化，改建一间小型悼念厅、其他零星修缮</t>
  </si>
  <si>
    <t>乐昌市殡仪馆现有左侧进馆上坡单行道由于年久失修，已基本全部开裂，坑坑洼洼的；馆内只有一间大型的悼念堂，缺乏满足七项基本殡葬的小型、简易的悼念堂；由于年久失修，多处屋檐出现琉璃瓦掉落的现象等其他需要修缮的地方。为满足丧属治丧需求和人员的安全考虑，申请进行馆内零星修缮工程。</t>
  </si>
  <si>
    <t>购置一套焚化炉设备</t>
  </si>
  <si>
    <t>购置一套焚化炉+尾气处理设备</t>
  </si>
  <si>
    <t>1套</t>
  </si>
  <si>
    <t>提升殡葬服务水平、推进节能减排</t>
  </si>
  <si>
    <t>购置一辆殡仪专用车</t>
  </si>
  <si>
    <t>购置一台殡仪专用车</t>
  </si>
  <si>
    <t>项目暂无启动</t>
  </si>
  <si>
    <t>涉火化机类</t>
  </si>
  <si>
    <t>不资助</t>
  </si>
  <si>
    <t>购置及安装平板炉</t>
  </si>
  <si>
    <t>购置及安装一台平板炉</t>
  </si>
  <si>
    <t>暂无动工</t>
  </si>
  <si>
    <t>拣灰炉和平板炉炉膛维修</t>
  </si>
  <si>
    <t>预计2022年12月完成</t>
  </si>
  <si>
    <t>2016年到今，火化机已经使用了六年炉堂老化</t>
  </si>
  <si>
    <t>南雄市</t>
  </si>
  <si>
    <t>加装尾气处理装置</t>
  </si>
  <si>
    <t>加装尾气处理装置2台</t>
  </si>
  <si>
    <t>2022年底完工</t>
  </si>
  <si>
    <t>暂无</t>
  </si>
  <si>
    <t>提升殡葬服务水平及推进节能减排</t>
  </si>
  <si>
    <t>新建类</t>
  </si>
  <si>
    <t>新建告别厅</t>
  </si>
  <si>
    <t>新建告别厅1间</t>
  </si>
  <si>
    <t>关于南雄市殡仪馆新建遗体告别厅的请示</t>
  </si>
  <si>
    <t>已立项</t>
  </si>
  <si>
    <t>新建多功能一体业务楼</t>
  </si>
  <si>
    <t>拆除（危楼）老办公楼后新建660平方米多功能业务楼</t>
  </si>
  <si>
    <t>关于南雄市殡仪馆新建多功能业务楼的请示</t>
  </si>
  <si>
    <t>购置遗物焚烧炉设备</t>
  </si>
  <si>
    <t>购置遗物焚烧炉设备1台</t>
  </si>
  <si>
    <t>购置遗体冷藏设备25格位</t>
  </si>
  <si>
    <t>25格位</t>
  </si>
  <si>
    <t>更新改造火化设备及火化尾气处理装置建设</t>
  </si>
  <si>
    <t>更新火化机3台</t>
  </si>
  <si>
    <t>2套</t>
  </si>
  <si>
    <t>汕头市</t>
  </si>
  <si>
    <t>汕头市殡仪馆购买冻柜</t>
  </si>
  <si>
    <t>购买冻柜</t>
  </si>
  <si>
    <t>资金申请中</t>
  </si>
  <si>
    <t>1台九门遗体冷冻柜、1台4门遗体冷冻柜</t>
  </si>
  <si>
    <t>13格</t>
  </si>
  <si>
    <t>提升馆服务能力</t>
  </si>
  <si>
    <t>中央冻库</t>
  </si>
  <si>
    <t>新建1间冷冻库,占地面积210平方米，1间防护更衣室，占地面积7.6平方米，1间消毒室，占地面积6平方米</t>
  </si>
  <si>
    <t>预计2022年12月底完工。</t>
  </si>
  <si>
    <t>新建1间冷冻库、1间防护更衣室、1间消毒室</t>
  </si>
  <si>
    <t>冷冻设备</t>
  </si>
  <si>
    <t>一批</t>
  </si>
  <si>
    <t>满足日常的冻库业务需要，提升智能管理能力，达到创建省一级馆要求。</t>
  </si>
  <si>
    <t>汕头市殡仪馆购买殡仪车</t>
  </si>
  <si>
    <t>购买殡仪车</t>
  </si>
  <si>
    <t>殡仪车</t>
  </si>
  <si>
    <t>提升馆业务能力</t>
  </si>
  <si>
    <t>改扩类</t>
  </si>
  <si>
    <t>车库改造</t>
  </si>
  <si>
    <t>改造车库，地面占地面积近400平方米，屋顶面积384平方米。</t>
  </si>
  <si>
    <t>改造车库地面坑洼，原地面全部清除至底，厚度15公分，底部钢筋结构，重新浇筑C30混凝土，表面抛光,粉刷墙壁，增设更换车库指示灯，车位重新划线。</t>
  </si>
  <si>
    <t>提升我馆形象，达到创建省一级馆要求</t>
  </si>
  <si>
    <t>其他类</t>
  </si>
  <si>
    <t>汕头市殡仪馆档案室智能档案密集架项目</t>
  </si>
  <si>
    <t>配置智能密集架16组。</t>
  </si>
  <si>
    <t>立项办理中</t>
  </si>
  <si>
    <t>申请资金中</t>
  </si>
  <si>
    <t>智能密集架16组，现场安装调试检验（包含安装所有辅材）、技术培训及技术资料的各种费用</t>
  </si>
  <si>
    <t>16组</t>
  </si>
  <si>
    <t>完善馆档案资料的科学合理存放，管控，查阅。</t>
  </si>
  <si>
    <t>南澳县</t>
  </si>
  <si>
    <t>南澳县殡仪馆遗体冷藏室拓宽</t>
  </si>
  <si>
    <t>对现有遗体冷藏室进行拓宽</t>
  </si>
  <si>
    <t>尚未立项</t>
  </si>
  <si>
    <t>预计2022年6月底前完成</t>
  </si>
  <si>
    <t>尚未动工</t>
  </si>
  <si>
    <t>对遗体冷藏室进行拓宽，由现有23.8平方米拓宽到50平方米，投入资金需80万元。</t>
  </si>
  <si>
    <t>购置一个6门遗体冷冻柜</t>
  </si>
  <si>
    <t>6格</t>
  </si>
  <si>
    <t>改善遗体冷冻库环境。</t>
  </si>
  <si>
    <t>购置2辆殡仪车。</t>
  </si>
  <si>
    <t>拟于2021年12月底前购买投入使用</t>
  </si>
  <si>
    <t>购置2辆殡仪车，用于接运遗体。</t>
  </si>
  <si>
    <t>2辆</t>
  </si>
  <si>
    <t>确保殡仪车安全行驶，提高殡仪服务水平。</t>
  </si>
  <si>
    <t>已批准</t>
  </si>
  <si>
    <t>南澳县公墓公益性骨灰公墓</t>
  </si>
  <si>
    <t>为解决后宅县城区骨灰安葬难的问题，我县拟在位于南澳县殡仪馆火化间东侧已征山林地建设南澳县公墓点仔湖东片公益性骨灰公墓，建设面积17亩，配套墓穴约2000个。</t>
  </si>
  <si>
    <t>该项目已经南澳县人民政府批准建设，目前办理项目立项工作。</t>
  </si>
  <si>
    <t>2021年7月9日该项目已经南澳县人民政府批准建设，该项目征地已于1992年5月13日完成，尚未动工。</t>
  </si>
  <si>
    <t>目前正在申报使用林地可行性报告。</t>
  </si>
  <si>
    <t>拟在位于南澳县殡仪馆火化间东侧已征山林地建设公益性骨灰公墓，建设面积17亩，配套墓穴约2000个。</t>
  </si>
  <si>
    <t>1333.3㎡</t>
  </si>
  <si>
    <t>缓解县城区骨灰安葬难问题，提升殡葬服务水平。</t>
  </si>
  <si>
    <t>江门市</t>
  </si>
  <si>
    <t>台山市</t>
  </si>
  <si>
    <t>购买两辆殡仪车</t>
  </si>
  <si>
    <t>预计2022年底完成</t>
  </si>
  <si>
    <t>当前正在积极争取支持</t>
  </si>
  <si>
    <t>更好的提供殡葬服务</t>
  </si>
  <si>
    <t>开平市</t>
  </si>
  <si>
    <t>维修殡仪馆停车场地面</t>
  </si>
  <si>
    <t>对殡仪馆停车场破损地面（约120平米）进行维修，修补裂纹、重新铺水泥等</t>
  </si>
  <si>
    <t>预计2022年11月1日完工</t>
  </si>
  <si>
    <t>未开展</t>
  </si>
  <si>
    <t>约120平米</t>
  </si>
  <si>
    <t>提升殡仪服务满意度，为群众提供更加舒适的环境</t>
  </si>
  <si>
    <t>安装遗物焚化炉</t>
  </si>
  <si>
    <t>安装一台遗物焚化炉专门用于逝者遗物焚烧</t>
  </si>
  <si>
    <t>购置安装一台遗物焚化炉专门用于逝者遗物焚烧</t>
  </si>
  <si>
    <t>提升殡仪服务水平和推进节能减排</t>
  </si>
  <si>
    <t>非全公</t>
  </si>
  <si>
    <t>恩平市</t>
  </si>
  <si>
    <t>恩平市殡仪馆火化炉购置项目</t>
  </si>
  <si>
    <t>购置火化炉2台</t>
  </si>
  <si>
    <t>1、计划2022年4月办理采购手续；2、计划2022年6月底前完成设备安装，并投入使用。</t>
  </si>
  <si>
    <t>火化炉</t>
  </si>
  <si>
    <t>提升殡葬服务水平，推进节能减排</t>
  </si>
  <si>
    <t>恩平市殡仪馆火化车间、告别厅、停尸间和化妆间改造提升项目</t>
  </si>
  <si>
    <t>改造火化车间、告别厅、停尸间和化妆间，提升殡葬服务水平</t>
  </si>
  <si>
    <t>1、计划2022年5月动工，对火化车间、告别厅、停尸间和化妆间进行升级改造；2、计划2022年8月完成升级改造工作。</t>
  </si>
  <si>
    <t>火化车间一层
告别厅一层
停尸间一层
化妆间一层</t>
  </si>
  <si>
    <t>湛江市</t>
  </si>
  <si>
    <t>更换火化机</t>
  </si>
  <si>
    <t>预计2022年10月完工。</t>
  </si>
  <si>
    <t>更换拣灰炉</t>
  </si>
  <si>
    <t>提高火化效率及起到节能减排效果</t>
  </si>
  <si>
    <t>遂溪县</t>
  </si>
  <si>
    <t>遂溪县殡仪馆火化机购置</t>
  </si>
  <si>
    <t>遂溪县殡仪馆购置3台火化机</t>
  </si>
  <si>
    <t>其中1台2021年8月动工，2021年9月底完工。另两台预计2022年8月底完工。</t>
  </si>
  <si>
    <t>遂溪县殡仪馆购置火化机</t>
  </si>
  <si>
    <t>3台</t>
  </si>
  <si>
    <t>提升殡葬服务水平，推进节能减排等。</t>
  </si>
  <si>
    <t>遂溪县殡仪馆火化机尾气检测</t>
  </si>
  <si>
    <t>.计划2022年8月检测完成</t>
  </si>
  <si>
    <t>购置遗体冷藏柜</t>
  </si>
  <si>
    <t>预计2022年3月31日完工</t>
  </si>
  <si>
    <t>18格</t>
  </si>
  <si>
    <t>徐闻县</t>
  </si>
  <si>
    <t>徐闻县殡仪馆更换火化炉</t>
  </si>
  <si>
    <t>更换火化炉</t>
  </si>
  <si>
    <t>无须立项</t>
  </si>
  <si>
    <t>2022年10月底前安装完成</t>
  </si>
  <si>
    <t>徐闻县殡仪馆升级改造建设项目</t>
  </si>
  <si>
    <t>殡仪馆升级改造</t>
  </si>
  <si>
    <t>已有建设用地，现正在编制项目建议书和可行研究报告书</t>
  </si>
  <si>
    <t>升级改造建设项目包括业务办公室、遗体处理、悼念（厅、亭）、智能火化车间、骨灰寄存、祭扫、集散广场（含停车场）、后勤管理等功能区</t>
  </si>
  <si>
    <t>廉江市</t>
  </si>
  <si>
    <t>廉江市殡仪馆火化机购置</t>
  </si>
  <si>
    <t xml:space="preserve">无需立项
</t>
  </si>
  <si>
    <t xml:space="preserve">预计2022年10月完工
</t>
  </si>
  <si>
    <t>预计2022年10月完工</t>
  </si>
  <si>
    <t>购置拣灰炉</t>
  </si>
  <si>
    <t xml:space="preserve">完善殡葬配套设施建设，促进服务环境的改善和殡仪服务质量的提高。
</t>
  </si>
  <si>
    <t>廉江市殡仪馆拜祭场修缮</t>
  </si>
  <si>
    <t>预计2022年12月31日完工</t>
  </si>
  <si>
    <t>拜祭场</t>
  </si>
  <si>
    <t>完善服务配套设施设备，提高工作效率，为丧属提供更优质的服务。</t>
  </si>
  <si>
    <t>廉江市殡仪馆已经运作21年，设施残旧，更新完善殡仪服务设施设备，更好地满足群众的丧葬需求。</t>
  </si>
  <si>
    <t>廉江市殡仪馆办公场所修缮</t>
  </si>
  <si>
    <t>.预计2022年8月31日完工。</t>
  </si>
  <si>
    <t>办公楼一层</t>
  </si>
  <si>
    <t>廉江市殡仪馆已经运作21年，办公场地已经破败不堪。</t>
  </si>
  <si>
    <t>廉江市殡仪馆火化车间修缮</t>
  </si>
  <si>
    <t>预计2022年9月30日完工</t>
  </si>
  <si>
    <t>火化车间修缮</t>
  </si>
  <si>
    <t>廉江市殡仪馆已经运作21年，火化车间已经破败不堪，急需修缮，不断更新完善殡仪服务设施设备，更好地满足群众的丧葬需求。</t>
  </si>
  <si>
    <t>廉江市殡仪馆骨灰楼购置骨灰寄存架</t>
  </si>
  <si>
    <t>购置骨灰寄存架</t>
  </si>
  <si>
    <t>预计2022年8月31日完工</t>
  </si>
  <si>
    <t>2400格位</t>
  </si>
  <si>
    <t>廉江市殡仪馆已经运作21年，骨灰寄存架已经破败不堪，急需更新寄存架，不断更新完善殡仪服务设施设备，更好地满足群众的丧葬需求。</t>
  </si>
  <si>
    <t>遗体冷藏柜购置</t>
  </si>
  <si>
    <t>廉江市殡仪馆购置遗体冷藏柜</t>
  </si>
  <si>
    <t>24格</t>
  </si>
  <si>
    <t>完善殡仪服务设施设备，更好地满足群众的丧葬需求，有效解决冷藏柜不足的问题。</t>
  </si>
  <si>
    <t>购置六门冷藏柜4台，缓解遗体存放问题。</t>
  </si>
  <si>
    <t>雷州市</t>
  </si>
  <si>
    <t>雷州市殡仪馆迁建项目（二期）</t>
  </si>
  <si>
    <t>殡仪馆迁建</t>
  </si>
  <si>
    <t>关于审批雷州市殡仪馆迁建项目配套设施建设提升工程可行性研究报告的批复 雷发改审[2020]22号</t>
  </si>
  <si>
    <t>1.2020年9月22日经雷州市发展和改革局批准立项2.2021年5月21日完成招投标；
3.2021年5月30日正式动工。</t>
  </si>
  <si>
    <t>骨灰寄存室正在进行二层结果平面模板安装，值班室、餐厅、配电房、拜亭已完成基础回填土</t>
  </si>
  <si>
    <t>值班室、餐厅、配电房、拜亭</t>
  </si>
  <si>
    <t>吴川市</t>
  </si>
  <si>
    <t>吴川市殡仪馆购置遗体冷藏柜</t>
  </si>
  <si>
    <t>预计2021年8月31日完工</t>
  </si>
  <si>
    <t>火化机尾气检测</t>
  </si>
  <si>
    <t>检测4台尾气机</t>
  </si>
  <si>
    <t>1.计划2022年4月招投标；2.计划2022年10月检测完成</t>
  </si>
  <si>
    <t>正在计划中</t>
  </si>
  <si>
    <t>尾气检测</t>
  </si>
  <si>
    <t>4台</t>
  </si>
  <si>
    <t>落实尾气排放治理工作，改善环境空气质量，防范化解殡葬&amp;amp;amp;amp;amp;amp;amp;amp;ldquo;邻避&amp;amp;amp;amp;amp;amp;amp;amp;rdquo;问题。</t>
  </si>
  <si>
    <t>更换火化机2台</t>
  </si>
  <si>
    <t>1.计划2022年3月招投标；2.计划2022年5月动工；3.计划2022年11月完成建设安装</t>
  </si>
  <si>
    <t>购买拣灰炉</t>
  </si>
  <si>
    <t>2台</t>
  </si>
  <si>
    <t>提升殡葬服务水平等</t>
  </si>
  <si>
    <t>已开工</t>
  </si>
  <si>
    <t>茂名市</t>
  </si>
  <si>
    <t>高州市</t>
  </si>
  <si>
    <t>建设一栋2层楼值班备勤用房</t>
  </si>
  <si>
    <t>新建值班备勤用房</t>
  </si>
  <si>
    <t>关于高州市殡仪馆值班备勤用房工程概算的批复（高发改综[2020]77号）</t>
  </si>
  <si>
    <t>1.2020年10月30日经高州市发改局批准立项；
2.2021年3月15日完成招投标；
3.2021年5月25日正式动工。
5.预计2022年6月30日完工。</t>
  </si>
  <si>
    <t>高州市殡仪馆值班备勤用房已开工建设。</t>
  </si>
  <si>
    <t>建设一栋2层楼的值班备勤用房</t>
  </si>
  <si>
    <t>2层楼，各329平方米，共658平方米。</t>
  </si>
  <si>
    <t>高州市殡仪馆办公楼修缮及前后场地硬底化工程</t>
  </si>
  <si>
    <t>办公楼修缮及前后场地硬底化</t>
  </si>
  <si>
    <t>1.2022年3月30日经高州市发改局批准立项；
2.2022年6月30日完成招投标；
3.2022年7月30日正式动工。
5.预计2022年12月30日完工。</t>
  </si>
  <si>
    <t>待值班备勤用房建好后开展立项</t>
  </si>
  <si>
    <t>修缮2层办公楼</t>
  </si>
  <si>
    <t>2层楼，各800平方米，共1600平方米。</t>
  </si>
  <si>
    <t>修缮悼念堂</t>
  </si>
  <si>
    <t>悼念堂修缮</t>
  </si>
  <si>
    <t>1.2022年6月30日经高州市发改局批准立项；
2.2022年9月30日完成招投标；
3.2022年11月30日正式动工。
5.预计2023年6月30日完工。</t>
  </si>
  <si>
    <t>开展立项</t>
  </si>
  <si>
    <t>修缮1层悼念堂</t>
  </si>
  <si>
    <t>大悼念堂1200平方米，小悼念堂300平方米，共1500平方米。</t>
  </si>
  <si>
    <t>惠州市</t>
  </si>
  <si>
    <t>采购防腐冰箱</t>
  </si>
  <si>
    <t>采购50门防腐冰箱</t>
  </si>
  <si>
    <t>遗体防腐冰箱购置</t>
  </si>
  <si>
    <t>因现阶段防腐冰箱不足以满足当前业务，特拟定购置50门防腐冰箱扩展业务存储量</t>
  </si>
  <si>
    <t>遗体接运车辆采购</t>
  </si>
  <si>
    <t>采购四辆遗体接运车</t>
  </si>
  <si>
    <t>遗体接运车</t>
  </si>
  <si>
    <t>因现使用4辆拟定明年报废，需购置新接运车辆</t>
  </si>
  <si>
    <t>殡葬车采购</t>
  </si>
  <si>
    <t>2021年底有2辆在用遗体接运车达到报废期，为保证安全生产，拟办理报废，重新购置2辆遗体接运车。</t>
  </si>
  <si>
    <t>2021年12月报局党组批准采购，2022年3月完成招投标，2022年5月完工验收。</t>
  </si>
  <si>
    <t>未开始</t>
  </si>
  <si>
    <t>购置2辆符满足安全生产要求的国产遗体接运车。</t>
  </si>
  <si>
    <t>推进节能减排，提升殡葬服务水平，保证安全生产。</t>
  </si>
  <si>
    <t>遗体防腐冰柜采购项目</t>
  </si>
  <si>
    <t>博罗县殡仪馆重建工程采购的第一期遗体防腐冰柜（90格位）已到报废期，柜内结霜严重，影响遗体防腐效果，危及安全生产，必需更换。现拟采购90格位遗体防腐冰柜，替换已到报废期、不能继续使用的冰柜。</t>
  </si>
  <si>
    <t>1、拟于2021年10月份报局党组批准采购；2、2021年11月公示采购计划；3、2021年12月进入政府采购程序（申报采购计划，选取招标代理机构）；4、2022年2月完成招投标；5、2022年5月完工验收。</t>
  </si>
  <si>
    <t>采购90格位遗体防腐冰柜，替换已到报废期、不能继续使用的冰柜。</t>
  </si>
  <si>
    <t>90格位</t>
  </si>
  <si>
    <t>推进节能减排，提升殡葬服务水平，提高群众满意度。</t>
  </si>
  <si>
    <t>火化车间改造扩建工程</t>
  </si>
  <si>
    <t>对火化车间改扩建</t>
  </si>
  <si>
    <t>1.预计2021年11月经县政府批准立项；2.预计2021年12月经县发改批准可研；3.预计2022年4月完成初步设计和概算；4.预计2022年11月完成施工图设计和预算；5.预计2023年月3日完成招投标；6.预计2023年月12日完成报建手续；7.预计2024年1月动工。5.预计2025年8月完工。</t>
  </si>
  <si>
    <t>目前已由县民政局书面报请县政府批准立项</t>
  </si>
  <si>
    <t>改造扩建后火化车间的总建筑面积约5000平方米，基础设施包括：可安装11台高标准火化炉及尾气设备的火化车间空间、可存放400具遗体的冰冻防腐室、丧属等候室、业务办公室、建设污水处理系统和油库等设施设备。</t>
  </si>
  <si>
    <t>购置8台火化机和尾气净化设备和1台遗物焚化炉及和尾气净化装置</t>
  </si>
  <si>
    <t>为了适应今后殡葬事业的发展，提高殡仪馆的服务水平和安全防范能力。</t>
  </si>
  <si>
    <t>1、2、3号楼改造工程</t>
  </si>
  <si>
    <t>对1、2、3号楼进行改造装修</t>
  </si>
  <si>
    <t>2020年8月17日经惠东县民政局批复同意实施；2021年10月15日经惠东县财政局工程预算造价预算；3、预计2021年12月31日完成招投标；4、预计2022年2月1日动工；5、预计2022年12月31日完工。</t>
  </si>
  <si>
    <t>正在招标中</t>
  </si>
  <si>
    <t>梅州市</t>
  </si>
  <si>
    <t>梅江区</t>
  </si>
  <si>
    <t>遗物焚烧炉升级改造</t>
  </si>
  <si>
    <t>现有遗物焚烧炉于2016年安装使用至今，对该遗物焚烧炉进行升级改造，并完成与新购尾气净化处理设备的对接使用。</t>
  </si>
  <si>
    <t>1.2021年12月向政府采购办公室申报采购；2.2022年3月底完成项目招投标；3.2022年4月底完成升级改造；4.预计2022年5月验收使用。</t>
  </si>
  <si>
    <t>就遗物焚烧炉进行升级改造，完成与新购尾气净化处理的对接使用</t>
  </si>
  <si>
    <t>推进殡仪馆大气污染物排放的控制和管理，达到火葬场大气污染物排放标准（GB 13801-2015），进一步打造绿色环保、文明低碳的殡仪服务环境。</t>
  </si>
  <si>
    <t>焚烧炉尾气净化处理设备采购</t>
  </si>
  <si>
    <t>购置尾气净化处理设备1台，专用与焚烧炉对接使用。</t>
  </si>
  <si>
    <t>1.2021年12月向政府采购办公室申报采购；2.2022年3月底完成项目招投标；3.2022年4月底完成安装；4.预计2022年5月验收使用。</t>
  </si>
  <si>
    <t>购置尾气净化处理设备1台，按1:1要求，用于对接遗物焚烧炉。</t>
  </si>
  <si>
    <t>丰顺县殡仪馆增设污水处理设施</t>
  </si>
  <si>
    <t>为火葬场和本馆增设污水处理设施</t>
  </si>
  <si>
    <t>丰发改审〔2020〕61号</t>
  </si>
  <si>
    <t>时间节点：
1.2020年6月17日经丰顺县发展和改革局批准立项；      2.2020年12月31日完成火葬场污水处理设施招标；       3.2021年4月30日完成火葬场污水处理增设； 4.预计2022年12月31日完成本馆污水处理设施增设。</t>
  </si>
  <si>
    <t>3.2021年4月30日完成火葬场污水处理增设；</t>
  </si>
  <si>
    <t>满足环保需要</t>
  </si>
  <si>
    <t>丰顺县殡仪馆火化炉及尾气处理设施更新改造</t>
  </si>
  <si>
    <t>更新改造3套老旧火化炉及配套尾气处理设施</t>
  </si>
  <si>
    <t>1.2020年6月17日经丰顺县发展和改革局批准立项；      2.2020年12月31日完成1台捡灰火化炉招标；       3.2021年4月30日完成1台捡灰火化炉增设；  4.剩余两台火化炉计划2022年8月底前改造完成。</t>
  </si>
  <si>
    <t>1.2020年6月17日经丰顺县发展和改革局批准立项；      2.2020年12月31日完成1台捡灰火化炉招标；       3.2021年4月30日完成1台捡灰火化炉增设；</t>
  </si>
  <si>
    <t>满足群众殡葬需要</t>
  </si>
  <si>
    <t>目前两台2004年购置已使用17年的平板火化炉仍在使用，缺乏改造购置资金。</t>
  </si>
  <si>
    <t>丰顺县殡仪馆升级改造项目</t>
  </si>
  <si>
    <t>包括拆除原有旧建筑，新建两栋楼房分别为：一期工程（业务办公楼、悼念厅）地上五层，建筑占地面积约1110平方米，建筑面积约3500平方米，高度约为19.7米，二期工程（追悼厅、告别厅、冷藏库房等）地上二层，建筑占地面积约690平方米，建筑面积约800平方米，高度约为9.05米。</t>
  </si>
  <si>
    <t>1.2020年6月17日经丰顺县发展和改革局批准立项； 2.基建类开工时间未明确； 3.预计2023年12月完工；</t>
  </si>
  <si>
    <t>1.2020年6月17日经丰顺县发展和改革局批准立项；</t>
  </si>
  <si>
    <t>新建两栋楼房，分别为：1.一期工程（业务办公楼、悼念厅）地上五层，建筑占地面积约1110平方米，建筑面积约3500平方米，高度约为19.7米；2.二期工程（追悼厅、告别厅、冷藏库房等）地上二层，建筑占地面积约690平方米，建筑面积约800平方米，高度约为9.05米</t>
  </si>
  <si>
    <t>高低压变压及配电柜1套、5个追悼厅设备、智能业务办公系统1套、智能安防系统1套、电梯1套等</t>
  </si>
  <si>
    <t>建设完成后，将解决实际民生问题；届时殡仪馆将有3个大中型追悼厅、2个小型告别厅，很大程度上改善了殡仪馆的服务场所，将提升服务水平，满足群众办丧需求，能更好的承担殡仪事业的社会职责。</t>
  </si>
  <si>
    <t>五华县</t>
  </si>
  <si>
    <t>升级改造悼念厅</t>
  </si>
  <si>
    <t>升级改造悼念厅（面积350平方米，外墙张贴、内饰装修等）</t>
  </si>
  <si>
    <t>关于五华县殡仪馆新建一栋骨灰楼及升级改造悼念厅工程可行性研究报告的批复（华发改｛2021｝389号</t>
  </si>
  <si>
    <t>2021年9月18日经五华县发展和改革局批准立项，目前正在走相关程序</t>
  </si>
  <si>
    <t>正在走规划设计</t>
  </si>
  <si>
    <t>350平方米</t>
  </si>
  <si>
    <t>全面提升殡仪馆为民服务水平，提高殡仪馆整体形象</t>
  </si>
  <si>
    <t>人尸分流通道</t>
  </si>
  <si>
    <t>人尸分流通道（长300米、宽2.4米钢结构长廊）</t>
  </si>
  <si>
    <t>建设人尸分流通道</t>
  </si>
  <si>
    <t>全面提升殡仪馆为民服务水平，提高殡仪馆整体形象。</t>
  </si>
  <si>
    <t>五华县殡仪馆新建一栋骨灰楼</t>
  </si>
  <si>
    <t>新建一栋骨灰楼</t>
  </si>
  <si>
    <t>新建一栋占地300平方米四层建筑面积1200平方米骨灰楼</t>
  </si>
  <si>
    <t>1200平方米</t>
  </si>
  <si>
    <t xml:space="preserve">本着节约土地、保护环境、合理布局的宗旨，全面提升殡仪馆为民服务水平，提高殡仪馆整体形象
</t>
  </si>
  <si>
    <t>火化车间迁移建设项目</t>
  </si>
  <si>
    <t>火化车间迁移建设</t>
  </si>
  <si>
    <t>报县发改部门申请办理立项中</t>
  </si>
  <si>
    <t>预计2022年10月完成</t>
  </si>
  <si>
    <t>计划中</t>
  </si>
  <si>
    <t>新建设一栋一层楼的火化车间</t>
  </si>
  <si>
    <t>房屋</t>
  </si>
  <si>
    <t>1栋车间</t>
  </si>
  <si>
    <t xml:space="preserve">增强馆内基础设施建设，满足群众治丧需求
</t>
  </si>
  <si>
    <t>骨灰存放及人员办公综合楼</t>
  </si>
  <si>
    <t>建设一座骨灰寄存及办公综合用楼</t>
  </si>
  <si>
    <t>平发改审字[2021]8号</t>
  </si>
  <si>
    <t>1.2021年1月经平远县发展改革局批准立项；  2.预计2022年2月正式动工。   3.2022年10月完工。</t>
  </si>
  <si>
    <t>建设一栋2层的骨灰存放及管理人员办公综合用楼</t>
  </si>
  <si>
    <t>1600门智能骨灰寄存柜</t>
  </si>
  <si>
    <t>其他相关配套设施</t>
  </si>
  <si>
    <t xml:space="preserve">增加公益性墓地硬件设施，提升我县殡葬服务和管理水平。
</t>
  </si>
  <si>
    <t>新建消防设施</t>
  </si>
  <si>
    <t>馆内各栋房屋新建消防设施</t>
  </si>
  <si>
    <t>政府采购。无需立项。</t>
  </si>
  <si>
    <t>购置消防设施</t>
  </si>
  <si>
    <t>按国家消防标准设施实施，达到配备标准。</t>
  </si>
  <si>
    <t>10栋房屋</t>
  </si>
  <si>
    <t>确保消防安全，消除安全隐患</t>
  </si>
  <si>
    <t>购置焚化炉</t>
  </si>
  <si>
    <t>购建一台新的焚化炉</t>
  </si>
  <si>
    <t>政府采购，无需立项</t>
  </si>
  <si>
    <t>一台</t>
  </si>
  <si>
    <t>购建一台新的焚化炉，达到一级馆要求</t>
  </si>
  <si>
    <t xml:space="preserve">净化空气，提高群众办丧环境
</t>
  </si>
  <si>
    <t>坪面路面硬底化改建</t>
  </si>
  <si>
    <t>馆内外周边区域坪面、路面硬底化改建</t>
  </si>
  <si>
    <t>提升馆内外馆容馆貌，达到二级馆要求，更好提升殡葬服务水平</t>
  </si>
  <si>
    <t>改造殡仪馆老化线路设施</t>
  </si>
  <si>
    <t>馆内各栋房屋改造线路设施</t>
  </si>
  <si>
    <t>2022年10月完工</t>
  </si>
  <si>
    <t xml:space="preserve">促进消防安全，消聊安全隐患
</t>
  </si>
  <si>
    <t>兴宁市</t>
  </si>
  <si>
    <t>火化炉尾气净化设备</t>
  </si>
  <si>
    <t>购置2台火化炉尾气净化设备</t>
  </si>
  <si>
    <t>未购置</t>
  </si>
  <si>
    <t>火化车间平板火化炉</t>
  </si>
  <si>
    <t>新购两台平板火化炉</t>
  </si>
  <si>
    <t>购置2台平板火化炉</t>
  </si>
  <si>
    <t>火化车间扩建</t>
  </si>
  <si>
    <t>扩建火化车间</t>
  </si>
  <si>
    <t>兴发改【2020】102号</t>
  </si>
  <si>
    <t>2020年7月24经兴宁市发展和改革局批准立项</t>
  </si>
  <si>
    <t>未开工</t>
  </si>
  <si>
    <t>遗体存放库</t>
  </si>
  <si>
    <t>新建一栋单层冷藏库房</t>
  </si>
  <si>
    <t>建设一栋单层冷藏库房</t>
  </si>
  <si>
    <t>遗体告别厅</t>
  </si>
  <si>
    <t>新建两栋单层集遗体告别和守灵于一体的告别厅。</t>
  </si>
  <si>
    <t>建设两栋单层集遗体告别和守灵于一体的告别厅。</t>
  </si>
  <si>
    <t>殡仪综合服务大楼</t>
  </si>
  <si>
    <t>新建一栋五层多功能的综合服务大楼</t>
  </si>
  <si>
    <t>新建骨灰寄存楼</t>
  </si>
  <si>
    <t>新建两栋五层骨灰寄存楼</t>
  </si>
  <si>
    <t>建设两栋五层骨灰寄存楼</t>
  </si>
  <si>
    <t>汕尾市</t>
  </si>
  <si>
    <t>城区</t>
  </si>
  <si>
    <t>购置1台24门冷藏柜</t>
  </si>
  <si>
    <t>1.2022年10月完成招投标；2.2022年12月正式动工；3.预计2022年12月完工。</t>
  </si>
  <si>
    <t>尚未开始</t>
  </si>
  <si>
    <t>项目建成后，可为逝者提供冷藏服务，改变我馆冷藏格位不足的困境，以满足丧户的需要，有较好的社会效益。</t>
  </si>
  <si>
    <t>油灌改造</t>
  </si>
  <si>
    <t>升级改造车间油灌</t>
  </si>
  <si>
    <t>1.2022年10月完成招投标；2.2022年11月正式动工；3.预计2022年12月完工。</t>
  </si>
  <si>
    <t>订制5000lL的油灌及油路整改</t>
  </si>
  <si>
    <t>项目建成后，可为我馆提供必要的安全保障，做好油灌防火消防工作，对于保障馆设施设备，人员生命具有重大的意义。</t>
  </si>
  <si>
    <t>陆丰市</t>
  </si>
  <si>
    <t>陆丰市永安殡仪馆骨灰楼建设项目</t>
  </si>
  <si>
    <t>骨灰楼建设</t>
  </si>
  <si>
    <t>拟2022年5月动工，预计2022年12月完工</t>
  </si>
  <si>
    <t>已设计、造价</t>
  </si>
  <si>
    <t>建设一栋4层楼的骨灰楼</t>
  </si>
  <si>
    <t>3000平方米</t>
  </si>
  <si>
    <t>陆丰市金盆山殡仪馆悼念厅建设项目</t>
  </si>
  <si>
    <t>悼念厅建设</t>
  </si>
  <si>
    <t>预计2022年7月动工，2022年底完工</t>
  </si>
  <si>
    <t>设计、造价中</t>
  </si>
  <si>
    <t>建设一栋1层楼的悼念厅</t>
  </si>
  <si>
    <t>400平方米</t>
  </si>
  <si>
    <t>陆丰市金盆山殡仪馆拟建设骨灰楼</t>
  </si>
  <si>
    <t>拟2022年7月动工，2022年底完工</t>
  </si>
  <si>
    <t>河源市</t>
  </si>
  <si>
    <t>殡仪馆基础设施</t>
  </si>
  <si>
    <t>悼念堂大厅升级改造</t>
  </si>
  <si>
    <t>待立项</t>
  </si>
  <si>
    <t>悼念堂大厅内外墙门窗从新装修</t>
  </si>
  <si>
    <t>音响设备从新购置</t>
  </si>
  <si>
    <t>完善服务设施，提升服务质量</t>
  </si>
  <si>
    <t>2台平板火化机</t>
  </si>
  <si>
    <t>非基建类</t>
  </si>
  <si>
    <t>平板火化机</t>
  </si>
  <si>
    <t>保障安全生产，提升工作效率</t>
  </si>
  <si>
    <t>遗物焚烧炉及后尾气处理设备1套</t>
  </si>
  <si>
    <t>遗物焚烧炉及后尾气处理设备</t>
  </si>
  <si>
    <t>推进节能减排</t>
  </si>
  <si>
    <t>和平县</t>
  </si>
  <si>
    <t>购置冻柜</t>
  </si>
  <si>
    <t>冻柜2台12门</t>
  </si>
  <si>
    <t>业务量的增大、无名尸无法火化的不断增多</t>
  </si>
  <si>
    <t>2022年6月底前完成购置</t>
  </si>
  <si>
    <t>冻柜</t>
  </si>
  <si>
    <t>满足群众需求</t>
  </si>
  <si>
    <t>有一台报废无法使用</t>
  </si>
  <si>
    <t>购置骨灰架</t>
  </si>
  <si>
    <t>2021年需增设1000个骨灰格位来满足群众需求</t>
  </si>
  <si>
    <t>紧缺骨灰架，不能满足群众需求</t>
  </si>
  <si>
    <t>2021年7月要完成购买开始使用</t>
  </si>
  <si>
    <t>骨灰架</t>
  </si>
  <si>
    <t>现存骨灰空格位不足200个</t>
  </si>
  <si>
    <t>阳江市</t>
  </si>
  <si>
    <t>阳东区</t>
  </si>
  <si>
    <t>阳东区殡仪馆购置遗体存放冰柜</t>
  </si>
  <si>
    <t>购置10套6门的遗体存放冰柜</t>
  </si>
  <si>
    <t>1.2022年7月30日前，完成招投标；2.2022年12月30日前完工。</t>
  </si>
  <si>
    <t>项目正在筹备中</t>
  </si>
  <si>
    <t>阳东区殡仪馆新骨灰楼装修和购置骨灰架</t>
  </si>
  <si>
    <t>购置2000个格位的骨灰架</t>
  </si>
  <si>
    <t>1.2022年7月30日前完成招投标；2.2022年12月30日前完工。</t>
  </si>
  <si>
    <t>骨灰楼3层，建筑面积约400平米</t>
  </si>
  <si>
    <t>阳春市</t>
  </si>
  <si>
    <t>新增殡仪专用车</t>
  </si>
  <si>
    <t>购置2台殡仪专用车</t>
  </si>
  <si>
    <t>预计2022年5月完成工程建设</t>
  </si>
  <si>
    <t>正开展公开招投标采购的前期工作</t>
  </si>
  <si>
    <t>购置殡仪服务专用车辆</t>
  </si>
  <si>
    <t>进一步提升我市殡葬水平</t>
  </si>
  <si>
    <t>防腐冰柜相关设备采购</t>
  </si>
  <si>
    <t>购置6台6门共36格位防腐冷藏冰柜</t>
  </si>
  <si>
    <t>预计2022年10月完成工程建设</t>
  </si>
  <si>
    <t>正在开展项目招投标前期工作</t>
  </si>
  <si>
    <t>新增36格6门一体的防腐冰柜</t>
  </si>
  <si>
    <t>36格</t>
  </si>
  <si>
    <t>扩充防腐室的相关功能，进一步提升我市的殡仪服务质量</t>
  </si>
  <si>
    <t>防腐室扩建及附属工程</t>
  </si>
  <si>
    <t>厂房建设</t>
  </si>
  <si>
    <t>正在进行土地使用审批及立项工作</t>
  </si>
  <si>
    <t>预计2022年9月完成工程建设</t>
  </si>
  <si>
    <t>已完成了工程图纸设计及工程预算</t>
  </si>
  <si>
    <t>建设一栋一层楼的防腐室</t>
  </si>
  <si>
    <t>扩大馆内防腐室使用面积，进一步提升我市殡葬服务水平</t>
  </si>
  <si>
    <t>遗物焚烧炉及尾气处理装置相关设备采购项目</t>
  </si>
  <si>
    <t>新增设备</t>
  </si>
  <si>
    <t>预计2022年11月完成工程建设</t>
  </si>
  <si>
    <t>正在开展公开招标采购的前期工作</t>
  </si>
  <si>
    <t>新增一套遗物焚烧炉及尾气处理设备</t>
  </si>
  <si>
    <t>完善我市殡仪馆的遗物焚烧工作，进一步提升我市殡仪服务质量</t>
  </si>
  <si>
    <t>遗物焚烧炉厂房建设项目</t>
  </si>
  <si>
    <t>正在开展项目设计前期工作</t>
  </si>
  <si>
    <t>建设一栋一层楼的焚烧炉厂房</t>
  </si>
  <si>
    <t>完善馆内的遗物焚烧工作，进一步提升我市殡仪服务质量</t>
  </si>
  <si>
    <t>火化炉厂房建设</t>
  </si>
  <si>
    <t>正在进行土地使用审批及立项</t>
  </si>
  <si>
    <t>预计2022年8月完成工程建设</t>
  </si>
  <si>
    <t>已完成图纸设计及工程预算工作</t>
  </si>
  <si>
    <t>建设一栋一层的火化机厂房</t>
  </si>
  <si>
    <t>进一步提高我市殡仪服务质量</t>
  </si>
  <si>
    <t>清远市</t>
  </si>
  <si>
    <t>清远市殡仪馆火化车间修缮</t>
  </si>
  <si>
    <t>对火化车间进行整体装修，安装通风降温系统。</t>
  </si>
  <si>
    <t>2022年2月10日前完成立项；2022年5月10日完成招投标；2022年7月13日正式动工；预计2022年10月20日完工。</t>
  </si>
  <si>
    <t>计划2022年对火化车间装修，未正式立项。</t>
  </si>
  <si>
    <t>对火化车间内天花、墙面瓷片拆除，重新修缮。</t>
  </si>
  <si>
    <t>新风系统</t>
  </si>
  <si>
    <t>有效改善殡仪馆基础设施</t>
  </si>
  <si>
    <t>阳山县</t>
  </si>
  <si>
    <t>阳山县殡仪馆购置1台焚化炉尾气处理设备</t>
  </si>
  <si>
    <t>1.2022年6月30日前完成招投标；       
2.2022年7月30日前正式动工。
3.预计2022年12月底前完工。</t>
  </si>
  <si>
    <t>目前是计划阶段</t>
  </si>
  <si>
    <t>焚化炉尾气处理设备</t>
  </si>
  <si>
    <t>进一步加强我馆火化机尾气排放治理工作，解决殡仪馆焚化炉无尾气，确保尾气达标排放，提供好的治丧和工作环境，保障群众及单位员工的身心健。</t>
  </si>
  <si>
    <t>阳山县殡仪馆购置2台殡仪车</t>
  </si>
  <si>
    <t>1.2022年6月30日前完成招投标；
2.预计2022年12月底前完成。</t>
  </si>
  <si>
    <t>确保完成全县的遗体接运任务和本单位的安全生产，着力提升殡葬服务质量。</t>
  </si>
  <si>
    <t>连山壮族瑶族自治县</t>
  </si>
  <si>
    <t>连山县殡仪馆购置3台显示设备</t>
  </si>
  <si>
    <t>预计2022年9月30日购置完成</t>
  </si>
  <si>
    <t>/</t>
  </si>
  <si>
    <t>显示设备</t>
  </si>
  <si>
    <t>提升殡葬服务水平、为群众提供更好的治丧环境。</t>
  </si>
  <si>
    <t>连山县殡仪馆购置3套音响设备</t>
  </si>
  <si>
    <t>音响设备</t>
  </si>
  <si>
    <t>连山县殡仪馆修缮3个告别厅</t>
  </si>
  <si>
    <t>对三个告别厅进行修缮</t>
  </si>
  <si>
    <t>1.2022年8月1日正式动工。
2.预计2022年9月30日完工。</t>
  </si>
  <si>
    <t>修缮三个告别厅，面积约360平方米</t>
  </si>
  <si>
    <t>连山县殡仪馆购置骨灰存放格位</t>
  </si>
  <si>
    <t>殡仪馆骨灰室二楼购置骨灰存放格位</t>
  </si>
  <si>
    <t>1.2022年4月10日正式动工。
2.预计2022年5月31日完工。</t>
  </si>
  <si>
    <t>骨灰格位</t>
  </si>
  <si>
    <t>人口老龄化加剧，死亡人口加剧，火化量提高，需要为群众提供更多的寄存格位来满足未来的需求。</t>
  </si>
  <si>
    <t>连山县殡仪馆购置1台尾气处理设备</t>
  </si>
  <si>
    <t>为遗物焚烧炉配置尾气处理设备1台</t>
  </si>
  <si>
    <t>1.4.2022年8月10日正式动工。
2.预计2022年8月31日完工。</t>
  </si>
  <si>
    <t>尾气处理设备</t>
  </si>
  <si>
    <t>提升殡葬服务水平、推进节能减排。</t>
  </si>
  <si>
    <t>连山县殡仪馆购置1台遗物焚烧炉</t>
  </si>
  <si>
    <t>购置遗物焚烧炉1台</t>
  </si>
  <si>
    <t>遗物焚烧炉</t>
  </si>
  <si>
    <t>英德市</t>
  </si>
  <si>
    <t>英德市殡仪馆新建骨灰楼</t>
  </si>
  <si>
    <t>建一座骨灰楼，占地面积600平方米，共3层，建筑面积1800平方米。</t>
  </si>
  <si>
    <t>英德市殡仪馆骨灰寄存楼和内勤工作室、休息棚、连廓盖顶工程项目立项批复 英发改资〔2021〕194号</t>
  </si>
  <si>
    <t>2021年6月23日批准立项，2021年11月31日完成招投标，2021年12月正式动工，2022年5月完工。</t>
  </si>
  <si>
    <t>完成立项，进入招投标阶段</t>
  </si>
  <si>
    <t>购置骨灰格位</t>
  </si>
  <si>
    <t>提升殡葬服务水平，满足日益增长需求</t>
  </si>
  <si>
    <t>潮州市</t>
  </si>
  <si>
    <t>潮州市殡仪馆馆内道路和殡仪大楼修缮</t>
  </si>
  <si>
    <t>对馆内道路、停车场及下水道和殡仪大楼楼顶补漏、室内修缮和购置设备</t>
  </si>
  <si>
    <t>预计2022年2月份招投标，4月底前动工，12月底前完工。</t>
  </si>
  <si>
    <t>未进行</t>
  </si>
  <si>
    <t>对馆内道路、下水道和殡仪大楼楼顶补漏、室内重新修缮和购置设备.</t>
  </si>
  <si>
    <t>确保安全和改善服务环境</t>
  </si>
  <si>
    <t>建设骨灰楼</t>
  </si>
  <si>
    <t>新建1座二层骨灰楼，建筑面积约850平方米，可供骨灰寄存格位约1.2万格。</t>
  </si>
  <si>
    <t>新建1座二层骨灰楼，可供骨灰寄存格位约1.2万格。</t>
  </si>
  <si>
    <t>满足群众的需求</t>
  </si>
  <si>
    <t>饶平县</t>
  </si>
  <si>
    <t>饶平县殡仪馆易址新建工程</t>
  </si>
  <si>
    <t>业务区、遗体处理区、悼念区、火化区、骨灰寄存区、祭扫区、集散广场区、后勤管理等功能区，相关公用辅助工程建设以及有关专用设备购置。</t>
  </si>
  <si>
    <t>已立项，饶发改投审[2020]100号</t>
  </si>
  <si>
    <t>2020年8月21日完成立项，2020年12月29日完成勘察设计招投标，2021年6月完成用地手续，2021年11月开工建设。</t>
  </si>
  <si>
    <t>现勘察设计在进行中，其他相关工作也在有序进行。</t>
  </si>
  <si>
    <t>建设骨灰楼一座，3层</t>
  </si>
  <si>
    <t>尾汽处理</t>
  </si>
  <si>
    <t>提升殡葬服务水平、推进节能减排、满足群众需求</t>
  </si>
  <si>
    <t>请上级资金支持</t>
  </si>
  <si>
    <t>揭阳市</t>
  </si>
  <si>
    <t>惠来县</t>
  </si>
  <si>
    <t>惠来县殡仪馆设施设备安装及环境改造工程建设项目</t>
  </si>
  <si>
    <t>殡仪馆火化车间后山坡整修工程</t>
  </si>
  <si>
    <t>1.预计2022年3月批准立项；
2.预计2022年6月完成招投标
3.预计2022年7月正式动工。
4.预计2022年8月完工。</t>
  </si>
  <si>
    <t>火化车间后山坡防塌方整修（挡土墙并做防水处理）长40m，高4.5m</t>
  </si>
  <si>
    <t>2021年10月21日补录</t>
  </si>
  <si>
    <t>惠来县殡仪馆围墙修建改造项目</t>
  </si>
  <si>
    <t>围墙修建改造</t>
  </si>
  <si>
    <t>320M</t>
  </si>
  <si>
    <t>2021年10月21日补录。</t>
  </si>
  <si>
    <t>惠来县殡仪馆殡葬服务信息化建设及视频监控系统升级改造</t>
  </si>
  <si>
    <t>1.预计2022年3月批准立项；2.预计2022年6月完成招投标；3.预计2022年7月正式动工；4.预计2022年9月完工。</t>
  </si>
  <si>
    <t>电脑设备、安装网络系统、升级改造视频监控系统。</t>
  </si>
  <si>
    <t>惠来县殡仪馆用电线路整改及配套安装用电设备</t>
  </si>
  <si>
    <t>1.预计2022年3月批准立项；2.预计2022年6月完成招投标；3.预计2022年7月正式动工；4.预计2022年8月完工。</t>
  </si>
  <si>
    <t>线路改造同时配套高容量变压器、配套发电机。</t>
  </si>
  <si>
    <t>惠来县殡仪馆设施设备安装及环境改造工程建设项目。</t>
  </si>
  <si>
    <t>惠来县殡仪馆水池环境整治及景观打造</t>
  </si>
  <si>
    <t>水池进行防渗处理、种植绿化树、安装防护栏、修建土木建设。</t>
  </si>
  <si>
    <t>3500平方</t>
  </si>
  <si>
    <t>惠来县殡仪馆火化炉（拣灰炉）更新。</t>
  </si>
  <si>
    <t>1.预计2022年3月批准立项；2.预计2022年5月完成招投标；3.预计2022年6月正式动工；4.预计2022年7月完工。</t>
  </si>
  <si>
    <t>火化炉（拣灰炉）更新。</t>
  </si>
  <si>
    <t>惠来县殡仪馆火化车间修缮改造及安装消防系统</t>
  </si>
  <si>
    <t>1.预计2022年3月批准立项；2.预计2022年5月完成招标；3.预计2022年6月正式动工；4.预计2022年7月完工。</t>
  </si>
  <si>
    <t>更新供油管道、安装新风空调排气系统、配套消防系统。</t>
  </si>
  <si>
    <t>火化车间全面修缮。</t>
  </si>
  <si>
    <t>900平方</t>
  </si>
  <si>
    <t>普宁市殡仪馆殡仪服务楼建设项目</t>
  </si>
  <si>
    <t>殡仪服务楼用地面积5000平方米，，建筑面积4500平方米，共4层，设置多间告别厅和休息室。</t>
  </si>
  <si>
    <t>《关于普宁市殡仪馆殡仪服务楼建设项目可行性研究报告的批复》普发改【2020]258号</t>
  </si>
  <si>
    <t>2020年10月经普宁市发展和改革局批准立项；  预计2021年11月完成招投标；        预计2021年12月正式动工；预计2024年9月完工。</t>
  </si>
  <si>
    <t>已完成立项和招投标控制价审定等工作，当前工作委托第三方进行招标</t>
  </si>
  <si>
    <t>建设一栋4层的殡仪服务楼</t>
  </si>
  <si>
    <t>医用电梯1台； 乘客电梯2台。</t>
  </si>
  <si>
    <t>共3台</t>
  </si>
  <si>
    <t>空调</t>
  </si>
  <si>
    <t>40台</t>
  </si>
  <si>
    <t>服务楼提供17间大、中型告别厅，提升殡葬服务水平，满足群众文明办丧需求</t>
  </si>
  <si>
    <t>云浮市</t>
  </si>
  <si>
    <t>郁南县</t>
  </si>
  <si>
    <t>骨灰拜祭廊（骨灰楼配套设施）</t>
  </si>
  <si>
    <t>2021年10月30日正式动工，预计2022年5月20日完工。</t>
  </si>
  <si>
    <t>对基础设施进行规划硬化，预埋相应水渠，落实基础</t>
  </si>
  <si>
    <t>骨灰拜祭区</t>
  </si>
  <si>
    <t>有效推进节能，切实保护人民群众身心健康，提高群众满意度</t>
  </si>
  <si>
    <t>污水处理设备及基础</t>
  </si>
  <si>
    <t>2021年9月30日正式动工，预计2022年3月10日完工。</t>
  </si>
  <si>
    <t>基础设施建设，预埋管道</t>
  </si>
  <si>
    <t>污水处理设备</t>
  </si>
  <si>
    <t>有效推进节能减排，切实保护人民群众身心健康，提高群众满意度</t>
  </si>
  <si>
    <t>骨灰楼寄存架</t>
  </si>
  <si>
    <t>2021年12月30日正式动工，预计2022年6月10日完工。</t>
  </si>
  <si>
    <t>室内电线安置，骨灰寄存架安装。</t>
  </si>
  <si>
    <t>骨灰寄存架</t>
  </si>
  <si>
    <t>家属休息区阳光雨棚</t>
  </si>
  <si>
    <t>2021年11月30日正式动工，预计2022年4月10日完工。</t>
  </si>
  <si>
    <t>阳江雨棚</t>
  </si>
  <si>
    <t>提高殡葬服务水平和服务质量，提高群众满意度。</t>
  </si>
  <si>
    <t>遗体冷藏柜</t>
  </si>
  <si>
    <t>2021年10月30日正式动工。2022年2月30日完成招投标；预计2022年3月20日完工。</t>
  </si>
  <si>
    <t>满足人民群众殡葬基本服务需求，提高殡葬服务水平和服务质量。</t>
  </si>
  <si>
    <t>2022年7月30日完成招投标；2022年10月30日完成设备验收。</t>
  </si>
  <si>
    <t>殡葬专用车</t>
  </si>
  <si>
    <t>提高殡葬服务水平，有效推进节能减排，提高群众满意度。</t>
  </si>
  <si>
    <t>2022年4月30日完成招投标；2022年6月30日正式动工，预计2022年7月30日完工。</t>
  </si>
  <si>
    <t>地点规划建设</t>
  </si>
  <si>
    <t>遗物焚化炉和尾气处理设备</t>
  </si>
  <si>
    <t>提高殡葬服务水平，有效推进节能排放，提高群众满意度</t>
  </si>
  <si>
    <t>罗定市</t>
  </si>
  <si>
    <t>车间扩建</t>
  </si>
  <si>
    <t>生间车间扩建</t>
  </si>
  <si>
    <t>立项准备中</t>
  </si>
  <si>
    <t>资金满足的情况下预计6月份完成</t>
  </si>
  <si>
    <t>建设一栋一层式的建筑物作为火化车间及防腐车间使用</t>
  </si>
  <si>
    <t>解决目前生产车间不足的问题，提供更好的殡仪服务及效率</t>
  </si>
  <si>
    <t>家属休息阳光雨棚</t>
  </si>
  <si>
    <t>修建家属休息阳光雨棚</t>
  </si>
  <si>
    <t>7月底完成建设</t>
  </si>
  <si>
    <t>资金筹备中</t>
  </si>
  <si>
    <t>修建阳光雨棚（层高5米）</t>
  </si>
  <si>
    <t>提供舒适的空间与环境给群众，供其在候灰期间使用</t>
  </si>
  <si>
    <t>殡葬专用设备</t>
  </si>
  <si>
    <t>购置环保遗物焚化炉及尾气处理1套</t>
  </si>
  <si>
    <t>计划于8月份完成购置安装后投入使用</t>
  </si>
  <si>
    <t>环保遗体焚化炉及尾气处理设备</t>
  </si>
  <si>
    <t>设置专业专用的遗物焚化炉，装置尾气处理设备，控制环境污染</t>
  </si>
  <si>
    <t>购置4辆殡仪车辆</t>
  </si>
  <si>
    <t>预计在3月、4月完成购置及车辆登记手续后投入使用</t>
  </si>
  <si>
    <t>殡仪车辆</t>
  </si>
  <si>
    <t>进一步满足殡葬专用设备需求缺口，购置符合标准的、节能减排的车辆</t>
  </si>
  <si>
    <t>殡葬公共服务设施建设</t>
  </si>
  <si>
    <t>修建4间简易告别厅</t>
  </si>
  <si>
    <t>计划于2022年完成春分清明祭扫工作后开始修建工作，次月完成投入使用</t>
  </si>
  <si>
    <t>建设4间一层的建筑物，装修作为简易告别厅使用</t>
  </si>
  <si>
    <t>240平方米</t>
  </si>
  <si>
    <t>新建简易告别厅供给群众免费使用，使群众在殡葬领域的惠民政策中感受到更多的获得感</t>
  </si>
  <si>
    <t>购置平板炉火化机2台</t>
  </si>
  <si>
    <t>计划完成火化车间扩建后完成购置火化机招投标，时间大约在10月下旬</t>
  </si>
  <si>
    <t>项目资金筹备</t>
  </si>
  <si>
    <t>满足辖区遗体火化需要，提高工作效率</t>
  </si>
  <si>
    <t>骨灰楼升级改造，增加5000格骨灰寄存位</t>
  </si>
  <si>
    <t>计划于2021年完成的设施建设，因资金问题截止至今未能落实</t>
  </si>
  <si>
    <t>规划建设中</t>
  </si>
  <si>
    <t>增加骨灰寄存格位</t>
  </si>
  <si>
    <t>使公共服务设施新貌与人文环境和自然环境相融，完善殡葬公共服务设施建设，解决民众寄存先人需求</t>
  </si>
  <si>
    <t>设施因素值</t>
  </si>
  <si>
    <t>未资助</t>
  </si>
  <si>
    <t>肇庆市</t>
  </si>
  <si>
    <t>未申报</t>
  </si>
  <si>
    <t>台山</t>
  </si>
  <si>
    <t>开平</t>
  </si>
  <si>
    <t>恩平</t>
  </si>
  <si>
    <t>市</t>
  </si>
  <si>
    <t>县</t>
  </si>
  <si>
    <t>设施因素值小计</t>
  </si>
  <si>
    <t>设备因素值小计</t>
  </si>
  <si>
    <t>金平区</t>
  </si>
  <si>
    <t>龙湖区</t>
  </si>
  <si>
    <t>澄海区</t>
  </si>
  <si>
    <t>濠江区</t>
  </si>
  <si>
    <t>潮阳区</t>
  </si>
  <si>
    <t>潮南区</t>
  </si>
  <si>
    <t>浈江区</t>
  </si>
  <si>
    <t>武江区</t>
  </si>
  <si>
    <t>曲江区</t>
  </si>
  <si>
    <t>始兴县</t>
  </si>
  <si>
    <t>新丰县</t>
  </si>
  <si>
    <t>源城区</t>
  </si>
  <si>
    <t>梅县区</t>
  </si>
  <si>
    <t>惠城区</t>
  </si>
  <si>
    <t>惠阳区</t>
  </si>
  <si>
    <t>龙门县</t>
  </si>
  <si>
    <t>江城区</t>
  </si>
  <si>
    <t>阳西县</t>
  </si>
  <si>
    <t>赤坎区</t>
  </si>
  <si>
    <t>霞山区</t>
  </si>
  <si>
    <t>麻章区</t>
  </si>
  <si>
    <t>坡头区</t>
  </si>
  <si>
    <t>茂南区</t>
  </si>
  <si>
    <t>电白区</t>
  </si>
  <si>
    <t>信宜市</t>
  </si>
  <si>
    <t>端州区</t>
  </si>
  <si>
    <t>鼎湖区</t>
  </si>
  <si>
    <t>高要区</t>
  </si>
  <si>
    <t>四会市</t>
  </si>
  <si>
    <t>清城区</t>
  </si>
  <si>
    <t>清新区</t>
  </si>
  <si>
    <t>连州市</t>
  </si>
  <si>
    <t>佛冈县</t>
  </si>
  <si>
    <t>湘桥区</t>
  </si>
  <si>
    <t>潮安区</t>
  </si>
  <si>
    <t>榕城区</t>
  </si>
  <si>
    <t>揭东区</t>
  </si>
  <si>
    <t>云城区</t>
  </si>
  <si>
    <t>云安区</t>
  </si>
  <si>
    <t>省财政直管县</t>
  </si>
  <si>
    <t>仁化县</t>
  </si>
  <si>
    <t>翁源县</t>
  </si>
  <si>
    <t>紫金县</t>
  </si>
  <si>
    <t>海丰县</t>
  </si>
  <si>
    <t>化州市</t>
  </si>
  <si>
    <t>德庆县</t>
  </si>
  <si>
    <t>封开县</t>
  </si>
  <si>
    <t>怀集县</t>
  </si>
  <si>
    <t>广宁县</t>
  </si>
  <si>
    <t>连南瑶族自治县</t>
  </si>
  <si>
    <t>新兴县</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</si>
</sst>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55">
    <font>
      <sz val="11"/>
      <color indexed="8"/>
      <name val="宋体"/>
      <charset val="134"/>
    </font>
    <font>
      <sz val="10"/>
      <color indexed="8"/>
      <name val="宋体"/>
      <charset val="134"/>
      <scheme val="minor"/>
    </font>
    <font>
      <sz val="10"/>
      <color indexed="8"/>
      <name val="黑体"/>
      <charset val="134"/>
    </font>
    <font>
      <b/>
      <sz val="10"/>
      <name val="宋体"/>
      <charset val="134"/>
    </font>
    <font>
      <b/>
      <sz val="10"/>
      <color indexed="8"/>
      <name val="宋体"/>
      <charset val="134"/>
      <scheme val="minor"/>
    </font>
    <font>
      <sz val="10"/>
      <name val="宋体"/>
      <charset val="134"/>
    </font>
    <font>
      <sz val="10"/>
      <color indexed="8"/>
      <name val="宋体"/>
      <charset val="134"/>
    </font>
    <font>
      <sz val="10"/>
      <color rgb="FF000000"/>
      <name val="宋体"/>
      <charset val="134"/>
    </font>
    <font>
      <sz val="11"/>
      <color indexed="8"/>
      <name val="宋体"/>
      <charset val="134"/>
      <scheme val="minor"/>
    </font>
    <font>
      <sz val="12"/>
      <color indexed="8"/>
      <name val="黑体"/>
      <charset val="134"/>
    </font>
    <font>
      <sz val="12"/>
      <color indexed="8"/>
      <name val="宋体"/>
      <charset val="134"/>
      <scheme val="minor"/>
    </font>
    <font>
      <sz val="9"/>
      <color indexed="8"/>
      <name val="黑体"/>
      <charset val="134"/>
    </font>
    <font>
      <sz val="9"/>
      <color indexed="8"/>
      <name val="宋体"/>
      <charset val="134"/>
      <scheme val="minor"/>
    </font>
    <font>
      <sz val="11"/>
      <color theme="1"/>
      <name val="宋体"/>
      <charset val="134"/>
      <scheme val="minor"/>
    </font>
    <font>
      <sz val="14"/>
      <color rgb="FF000000"/>
      <name val="黑体"/>
      <charset val="134"/>
    </font>
    <font>
      <sz val="14"/>
      <color indexed="8"/>
      <name val="黑体"/>
      <charset val="134"/>
    </font>
    <font>
      <sz val="11"/>
      <color indexed="8"/>
      <name val="Times New Roman"/>
      <charset val="134"/>
    </font>
    <font>
      <sz val="22"/>
      <color rgb="FF000000"/>
      <name val="Times New Roman"/>
      <charset val="134"/>
    </font>
    <font>
      <sz val="12"/>
      <color rgb="FF000000"/>
      <name val="方正小标宋简体"/>
      <charset val="134"/>
    </font>
    <font>
      <sz val="12"/>
      <color rgb="FF000000"/>
      <name val="Times New Roman"/>
      <charset val="134"/>
    </font>
    <font>
      <sz val="10"/>
      <name val="Times New Roman"/>
      <charset val="134"/>
    </font>
    <font>
      <sz val="10"/>
      <color rgb="FF000000"/>
      <name val="Times New Roman"/>
      <charset val="134"/>
    </font>
    <font>
      <b/>
      <sz val="10"/>
      <color rgb="FF000000"/>
      <name val="Times New Roman"/>
      <charset val="134"/>
    </font>
    <font>
      <b/>
      <sz val="10"/>
      <color rgb="FF000000"/>
      <name val="宋体"/>
      <charset val="134"/>
    </font>
    <font>
      <sz val="16"/>
      <color indexed="8"/>
      <name val="Times New Roman"/>
      <charset val="134"/>
    </font>
    <font>
      <sz val="14"/>
      <name val="Times New Roman"/>
      <charset val="134"/>
    </font>
    <font>
      <sz val="12"/>
      <name val="Times New Roman"/>
      <charset val="134"/>
    </font>
    <font>
      <sz val="14"/>
      <name val="黑体"/>
      <charset val="134"/>
    </font>
    <font>
      <sz val="16"/>
      <name val="Times New Roman"/>
      <charset val="134"/>
    </font>
    <font>
      <sz val="22"/>
      <name val="方正小标宋简体"/>
      <charset val="134"/>
    </font>
    <font>
      <sz val="22"/>
      <name val="Times New Roman"/>
      <charset val="134"/>
    </font>
    <font>
      <b/>
      <sz val="11"/>
      <color indexed="8"/>
      <name val="仿宋_GB2312"/>
      <charset val="134"/>
    </font>
    <font>
      <b/>
      <sz val="11"/>
      <color indexed="8"/>
      <name val="Times New Roman"/>
      <charset val="134"/>
    </font>
    <font>
      <sz val="11"/>
      <name val="仿宋_GB2312"/>
      <charset val="134"/>
    </font>
    <font>
      <sz val="11"/>
      <color theme="0"/>
      <name val="宋体"/>
      <charset val="134"/>
      <scheme val="minor"/>
    </font>
    <font>
      <sz val="11"/>
      <color rgb="FF006100"/>
      <name val="宋体"/>
      <charset val="134"/>
      <scheme val="minor"/>
    </font>
    <font>
      <b/>
      <sz val="13"/>
      <color theme="3"/>
      <name val="宋体"/>
      <charset val="134"/>
      <scheme val="minor"/>
    </font>
    <font>
      <sz val="11"/>
      <color rgb="FFFF0000"/>
      <name val="宋体"/>
      <charset val="134"/>
      <scheme val="minor"/>
    </font>
    <font>
      <sz val="11"/>
      <color rgb="FF9C0006"/>
      <name val="宋体"/>
      <charset val="134"/>
      <scheme val="minor"/>
    </font>
    <font>
      <b/>
      <sz val="11"/>
      <color theme="1"/>
      <name val="宋体"/>
      <charset val="134"/>
      <scheme val="minor"/>
    </font>
    <font>
      <b/>
      <sz val="11"/>
      <color rgb="FFFFFFFF"/>
      <name val="宋体"/>
      <charset val="134"/>
      <scheme val="minor"/>
    </font>
    <font>
      <b/>
      <sz val="15"/>
      <color theme="3"/>
      <name val="宋体"/>
      <charset val="134"/>
      <scheme val="minor"/>
    </font>
    <font>
      <b/>
      <sz val="11"/>
      <color rgb="FFFA7D00"/>
      <name val="宋体"/>
      <charset val="134"/>
      <scheme val="minor"/>
    </font>
    <font>
      <b/>
      <sz val="11"/>
      <color rgb="FF3F3F3F"/>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9"/>
      <name val="宋体"/>
      <charset val="134"/>
    </font>
    <font>
      <sz val="11"/>
      <color rgb="FF9C6500"/>
      <name val="宋体"/>
      <charset val="134"/>
      <scheme val="minor"/>
    </font>
    <font>
      <sz val="11"/>
      <color rgb="FF3F3F76"/>
      <name val="宋体"/>
      <charset val="134"/>
      <scheme val="minor"/>
    </font>
    <font>
      <sz val="12"/>
      <name val="宋体"/>
      <charset val="134"/>
    </font>
    <font>
      <i/>
      <sz val="11"/>
      <color rgb="FF7F7F7F"/>
      <name val="宋体"/>
      <charset val="134"/>
      <scheme val="minor"/>
    </font>
    <font>
      <u/>
      <sz val="11"/>
      <color rgb="FF800080"/>
      <name val="宋体"/>
      <charset val="134"/>
      <scheme val="minor"/>
    </font>
    <font>
      <sz val="11"/>
      <color rgb="FFFA7D00"/>
      <name val="宋体"/>
      <charset val="134"/>
      <scheme val="minor"/>
    </font>
    <font>
      <sz val="22"/>
      <color rgb="FF000000"/>
      <name val="方正小标宋简体"/>
      <charset val="134"/>
    </font>
  </fonts>
  <fills count="36">
    <fill>
      <patternFill patternType="none"/>
    </fill>
    <fill>
      <patternFill patternType="gray125"/>
    </fill>
    <fill>
      <patternFill patternType="solid">
        <fgColor theme="0" tint="-0.15"/>
        <bgColor indexed="64"/>
      </patternFill>
    </fill>
    <fill>
      <patternFill patternType="solid">
        <fgColor theme="4" tint="0.6"/>
        <bgColor indexed="64"/>
      </patternFill>
    </fill>
    <fill>
      <patternFill patternType="solid">
        <fgColor rgb="FFFFFF00"/>
        <bgColor indexed="64"/>
      </patternFill>
    </fill>
    <fill>
      <patternFill patternType="solid">
        <fgColor theme="6"/>
        <bgColor indexed="64"/>
      </patternFill>
    </fill>
    <fill>
      <patternFill patternType="solid">
        <fgColor rgb="FFC6EFCE"/>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4"/>
        <bgColor indexed="64"/>
      </patternFill>
    </fill>
    <fill>
      <patternFill patternType="solid">
        <fgColor theme="6"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7"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57">
    <xf numFmtId="0" fontId="0" fillId="0" borderId="0">
      <alignment vertical="center"/>
    </xf>
    <xf numFmtId="42" fontId="8" fillId="0" borderId="0" applyFont="0" applyFill="0" applyBorder="0" applyAlignment="0" applyProtection="0">
      <alignment vertical="center"/>
    </xf>
    <xf numFmtId="0" fontId="13" fillId="24" borderId="0" applyNumberFormat="0" applyBorder="0" applyAlignment="0" applyProtection="0">
      <alignment vertical="center"/>
    </xf>
    <xf numFmtId="0" fontId="49" fillId="25" borderId="9"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3" fillId="13" borderId="0" applyNumberFormat="0" applyBorder="0" applyAlignment="0" applyProtection="0">
      <alignment vertical="center"/>
    </xf>
    <xf numFmtId="0" fontId="38" fillId="8" borderId="0" applyNumberFormat="0" applyBorder="0" applyAlignment="0" applyProtection="0">
      <alignment vertical="center"/>
    </xf>
    <xf numFmtId="43" fontId="8" fillId="0" borderId="0" applyFont="0" applyFill="0" applyBorder="0" applyAlignment="0" applyProtection="0">
      <alignment vertical="center"/>
    </xf>
    <xf numFmtId="0" fontId="34" fillId="27" borderId="0" applyNumberFormat="0" applyBorder="0" applyAlignment="0" applyProtection="0">
      <alignment vertical="center"/>
    </xf>
    <xf numFmtId="0" fontId="46" fillId="0" borderId="0" applyNumberFormat="0" applyFill="0" applyBorder="0" applyAlignment="0" applyProtection="0">
      <alignment vertical="center"/>
    </xf>
    <xf numFmtId="9" fontId="8" fillId="0" borderId="0" applyFont="0" applyFill="0" applyBorder="0" applyAlignment="0" applyProtection="0">
      <alignment vertical="center"/>
    </xf>
    <xf numFmtId="0" fontId="52" fillId="0" borderId="0" applyNumberFormat="0" applyFill="0" applyBorder="0" applyAlignment="0" applyProtection="0">
      <alignment vertical="center"/>
    </xf>
    <xf numFmtId="0" fontId="8" fillId="19" borderId="8" applyNumberFormat="0" applyFont="0" applyAlignment="0" applyProtection="0">
      <alignment vertical="center"/>
    </xf>
    <xf numFmtId="0" fontId="34" fillId="31" borderId="0" applyNumberFormat="0" applyBorder="0" applyAlignment="0" applyProtection="0">
      <alignment vertical="center"/>
    </xf>
    <xf numFmtId="0" fontId="4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1" fillId="0" borderId="5" applyNumberFormat="0" applyFill="0" applyAlignment="0" applyProtection="0">
      <alignment vertical="center"/>
    </xf>
    <xf numFmtId="0" fontId="36" fillId="0" borderId="5" applyNumberFormat="0" applyFill="0" applyAlignment="0" applyProtection="0">
      <alignment vertical="center"/>
    </xf>
    <xf numFmtId="0" fontId="34" fillId="12" borderId="0" applyNumberFormat="0" applyBorder="0" applyAlignment="0" applyProtection="0">
      <alignment vertical="center"/>
    </xf>
    <xf numFmtId="0" fontId="44" fillId="0" borderId="11" applyNumberFormat="0" applyFill="0" applyAlignment="0" applyProtection="0">
      <alignment vertical="center"/>
    </xf>
    <xf numFmtId="0" fontId="34" fillId="35" borderId="0" applyNumberFormat="0" applyBorder="0" applyAlignment="0" applyProtection="0">
      <alignment vertical="center"/>
    </xf>
    <xf numFmtId="0" fontId="43" fillId="22" borderId="10" applyNumberFormat="0" applyAlignment="0" applyProtection="0">
      <alignment vertical="center"/>
    </xf>
    <xf numFmtId="0" fontId="42" fillId="22" borderId="9" applyNumberFormat="0" applyAlignment="0" applyProtection="0">
      <alignment vertical="center"/>
    </xf>
    <xf numFmtId="0" fontId="40" fillId="11" borderId="7" applyNumberFormat="0" applyAlignment="0" applyProtection="0">
      <alignment vertical="center"/>
    </xf>
    <xf numFmtId="0" fontId="13" fillId="7" borderId="0" applyNumberFormat="0" applyBorder="0" applyAlignment="0" applyProtection="0">
      <alignment vertical="center"/>
    </xf>
    <xf numFmtId="0" fontId="34" fillId="18" borderId="0" applyNumberFormat="0" applyBorder="0" applyAlignment="0" applyProtection="0">
      <alignment vertical="center"/>
    </xf>
    <xf numFmtId="0" fontId="53" fillId="0" borderId="12" applyNumberFormat="0" applyFill="0" applyAlignment="0" applyProtection="0">
      <alignment vertical="center"/>
    </xf>
    <xf numFmtId="0" fontId="39" fillId="0" borderId="6" applyNumberFormat="0" applyFill="0" applyAlignment="0" applyProtection="0">
      <alignment vertical="center"/>
    </xf>
    <xf numFmtId="0" fontId="35" fillId="6" borderId="0" applyNumberFormat="0" applyBorder="0" applyAlignment="0" applyProtection="0">
      <alignment vertical="center"/>
    </xf>
    <xf numFmtId="0" fontId="48" fillId="23" borderId="0" applyNumberFormat="0" applyBorder="0" applyAlignment="0" applyProtection="0">
      <alignment vertical="center"/>
    </xf>
    <xf numFmtId="0" fontId="13" fillId="10" borderId="0" applyNumberFormat="0" applyBorder="0" applyAlignment="0" applyProtection="0">
      <alignment vertical="center"/>
    </xf>
    <xf numFmtId="0" fontId="34" fillId="26" borderId="0" applyNumberFormat="0" applyBorder="0" applyAlignment="0" applyProtection="0">
      <alignment vertical="center"/>
    </xf>
    <xf numFmtId="0" fontId="13" fillId="30" borderId="0" applyNumberFormat="0" applyBorder="0" applyAlignment="0" applyProtection="0">
      <alignment vertical="center"/>
    </xf>
    <xf numFmtId="0" fontId="13" fillId="17" borderId="0" applyNumberFormat="0" applyBorder="0" applyAlignment="0" applyProtection="0">
      <alignment vertical="center"/>
    </xf>
    <xf numFmtId="0" fontId="0" fillId="0" borderId="0">
      <alignment vertical="center"/>
    </xf>
    <xf numFmtId="0" fontId="13" fillId="21" borderId="0" applyNumberFormat="0" applyBorder="0" applyAlignment="0" applyProtection="0">
      <alignment vertical="center"/>
    </xf>
    <xf numFmtId="0" fontId="13" fillId="29" borderId="0" applyNumberFormat="0" applyBorder="0" applyAlignment="0" applyProtection="0">
      <alignment vertical="center"/>
    </xf>
    <xf numFmtId="0" fontId="34" fillId="5" borderId="0" applyNumberFormat="0" applyBorder="0" applyAlignment="0" applyProtection="0">
      <alignment vertical="center"/>
    </xf>
    <xf numFmtId="0" fontId="34" fillId="34" borderId="0" applyNumberFormat="0" applyBorder="0" applyAlignment="0" applyProtection="0">
      <alignment vertical="center"/>
    </xf>
    <xf numFmtId="0" fontId="13" fillId="16" borderId="0" applyNumberFormat="0" applyBorder="0" applyAlignment="0" applyProtection="0">
      <alignment vertical="center"/>
    </xf>
    <xf numFmtId="0" fontId="13" fillId="33" borderId="0" applyNumberFormat="0" applyBorder="0" applyAlignment="0" applyProtection="0">
      <alignment vertical="center"/>
    </xf>
    <xf numFmtId="0" fontId="34" fillId="28" borderId="0" applyNumberFormat="0" applyBorder="0" applyAlignment="0" applyProtection="0">
      <alignment vertical="center"/>
    </xf>
    <xf numFmtId="0" fontId="13" fillId="15" borderId="0" applyNumberFormat="0" applyBorder="0" applyAlignment="0" applyProtection="0">
      <alignment vertical="center"/>
    </xf>
    <xf numFmtId="0" fontId="34" fillId="9" borderId="0" applyNumberFormat="0" applyBorder="0" applyAlignment="0" applyProtection="0">
      <alignment vertical="center"/>
    </xf>
    <xf numFmtId="0" fontId="34" fillId="14" borderId="0" applyNumberFormat="0" applyBorder="0" applyAlignment="0" applyProtection="0">
      <alignment vertical="center"/>
    </xf>
    <xf numFmtId="0" fontId="0" fillId="0" borderId="0">
      <alignment vertical="center"/>
    </xf>
    <xf numFmtId="0" fontId="13" fillId="20" borderId="0" applyNumberFormat="0" applyBorder="0" applyAlignment="0" applyProtection="0">
      <alignment vertical="center"/>
    </xf>
    <xf numFmtId="0" fontId="34" fillId="32" borderId="0" applyNumberFormat="0" applyBorder="0" applyAlignment="0" applyProtection="0">
      <alignment vertical="center"/>
    </xf>
    <xf numFmtId="0" fontId="47" fillId="0" borderId="0">
      <alignment vertical="center"/>
    </xf>
    <xf numFmtId="0" fontId="47" fillId="0" borderId="0">
      <alignment vertical="center"/>
    </xf>
    <xf numFmtId="0" fontId="0" fillId="0" borderId="0">
      <alignment vertical="center"/>
    </xf>
    <xf numFmtId="0" fontId="0" fillId="0" borderId="0">
      <alignment vertical="center"/>
    </xf>
    <xf numFmtId="0" fontId="50" fillId="0" borderId="0">
      <alignment vertical="center"/>
    </xf>
    <xf numFmtId="0" fontId="0" fillId="0" borderId="0">
      <alignment vertical="center"/>
    </xf>
  </cellStyleXfs>
  <cellXfs count="62">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2" borderId="1" xfId="0" applyFont="1" applyFill="1" applyBorder="1" applyAlignment="1">
      <alignment horizontal="center" vertical="center"/>
    </xf>
    <xf numFmtId="0" fontId="5" fillId="0" borderId="1" xfId="0" applyNumberFormat="1" applyFont="1" applyFill="1" applyBorder="1" applyAlignment="1">
      <alignment horizontal="right" vertical="center" wrapText="1"/>
    </xf>
    <xf numFmtId="0" fontId="5" fillId="0" borderId="1" xfId="55" applyNumberFormat="1" applyFont="1" applyFill="1" applyBorder="1" applyAlignment="1">
      <alignment horizontal="center" vertical="center" wrapText="1"/>
    </xf>
    <xf numFmtId="0" fontId="6" fillId="0" borderId="1" xfId="52"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8" fillId="0" borderId="0" xfId="0" applyFont="1" applyFill="1" applyBorder="1" applyAlignment="1">
      <alignment vertical="center"/>
    </xf>
    <xf numFmtId="0" fontId="10" fillId="0" borderId="0" xfId="0" applyFont="1" applyFill="1" applyBorder="1" applyAlignment="1">
      <alignment vertical="center"/>
    </xf>
    <xf numFmtId="0" fontId="13" fillId="0" borderId="0" xfId="0" applyFont="1" applyFill="1" applyBorder="1" applyAlignment="1">
      <alignment vertical="center"/>
    </xf>
    <xf numFmtId="0" fontId="14" fillId="0" borderId="0" xfId="0" applyFont="1" applyFill="1" applyAlignment="1">
      <alignment horizontal="left" vertical="center"/>
    </xf>
    <xf numFmtId="0" fontId="15" fillId="0" borderId="0" xfId="0" applyFont="1" applyFill="1" applyAlignment="1">
      <alignment horizontal="left" vertical="center"/>
    </xf>
    <xf numFmtId="0" fontId="16" fillId="0" borderId="0" xfId="0" applyFont="1" applyFill="1" applyBorder="1" applyAlignment="1">
      <alignment vertical="center"/>
    </xf>
    <xf numFmtId="0" fontId="17" fillId="0" borderId="0" xfId="0" applyFont="1" applyFill="1" applyBorder="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3" fillId="0" borderId="1" xfId="0" applyFont="1" applyFill="1" applyBorder="1" applyAlignment="1">
      <alignment horizontal="center" vertical="center" wrapText="1"/>
    </xf>
    <xf numFmtId="9" fontId="21" fillId="0" borderId="1" xfId="0" applyNumberFormat="1" applyFont="1" applyFill="1" applyBorder="1" applyAlignment="1">
      <alignment horizontal="center" vertical="center" wrapText="1"/>
    </xf>
    <xf numFmtId="0" fontId="8" fillId="0" borderId="0" xfId="0" applyFont="1" applyFill="1" applyBorder="1" applyAlignment="1">
      <alignment vertical="center" wrapText="1"/>
    </xf>
    <xf numFmtId="0" fontId="24" fillId="0" borderId="0" xfId="0" applyFont="1">
      <alignment vertical="center"/>
    </xf>
    <xf numFmtId="0" fontId="25" fillId="0" borderId="0" xfId="0" applyFont="1" applyFill="1" applyBorder="1" applyAlignment="1">
      <alignment vertical="center"/>
    </xf>
    <xf numFmtId="0" fontId="26" fillId="0" borderId="0" xfId="0" applyFont="1" applyFill="1" applyBorder="1" applyAlignment="1">
      <alignment horizontal="center" vertical="center"/>
    </xf>
    <xf numFmtId="0" fontId="26" fillId="0" borderId="0" xfId="0" applyFont="1" applyFill="1" applyBorder="1" applyAlignment="1">
      <alignment vertical="center"/>
    </xf>
    <xf numFmtId="0" fontId="16" fillId="0" borderId="0" xfId="0" applyFont="1">
      <alignment vertical="center"/>
    </xf>
    <xf numFmtId="0" fontId="27" fillId="0" borderId="0" xfId="0" applyFont="1" applyFill="1" applyBorder="1" applyAlignment="1">
      <alignment vertical="center"/>
    </xf>
    <xf numFmtId="0" fontId="28"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1" xfId="0" applyNumberFormat="1" applyFont="1" applyFill="1" applyBorder="1" applyAlignment="1">
      <alignment horizontal="center" vertical="center" wrapText="1"/>
    </xf>
    <xf numFmtId="0" fontId="32"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xf>
    <xf numFmtId="0" fontId="16" fillId="0" borderId="1" xfId="0" applyNumberFormat="1" applyFont="1" applyFill="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 38" xfId="37"/>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_殡葬项目摸排表_1" xfId="48"/>
    <cellStyle name="40% - 强调文字颜色 6" xfId="49" builtinId="51"/>
    <cellStyle name="60% - 强调文字颜色 6" xfId="50" builtinId="52"/>
    <cellStyle name="常规_Sheet1_1" xfId="51"/>
    <cellStyle name="常规_Sheet4" xfId="52"/>
    <cellStyle name="常规_殡葬项目摸排表_2" xfId="53"/>
    <cellStyle name="常规_申报项目资金使用进度表_1" xfId="54"/>
    <cellStyle name="常规 2 25" xfId="55"/>
    <cellStyle name="常规 2" xfId="56"/>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9"/>
  <sheetViews>
    <sheetView tabSelected="1" view="pageBreakPreview" zoomScaleNormal="100" workbookViewId="0">
      <selection activeCell="B1" sqref="B1"/>
    </sheetView>
  </sheetViews>
  <sheetFormatPr defaultColWidth="9" defaultRowHeight="15.75" outlineLevelCol="1"/>
  <cols>
    <col min="1" max="2" width="42.6333333333333" style="52" customWidth="1"/>
    <col min="3" max="16160" width="9" style="53"/>
    <col min="16193" max="16384" width="9" style="53"/>
  </cols>
  <sheetData>
    <row r="1" s="49" customFormat="1" ht="20.25" spans="1:2">
      <c r="A1" s="54" t="s">
        <v>0</v>
      </c>
      <c r="B1" s="55"/>
    </row>
    <row r="2" ht="41" customHeight="1" spans="1:2">
      <c r="A2" s="56" t="s">
        <v>1</v>
      </c>
      <c r="B2" s="57"/>
    </row>
    <row r="3" s="50" customFormat="1" ht="25" customHeight="1" spans="1:2">
      <c r="A3" s="58" t="s">
        <v>2</v>
      </c>
      <c r="B3" s="58" t="s">
        <v>3</v>
      </c>
    </row>
    <row r="4" s="50" customFormat="1" ht="25" customHeight="1" spans="1:2">
      <c r="A4" s="58" t="s">
        <v>4</v>
      </c>
      <c r="B4" s="59">
        <v>3000</v>
      </c>
    </row>
    <row r="5" s="51" customFormat="1" ht="25" customHeight="1" spans="1:2">
      <c r="A5" s="60" t="s">
        <v>5</v>
      </c>
      <c r="B5" s="61">
        <v>92</v>
      </c>
    </row>
    <row r="6" s="51" customFormat="1" ht="25" customHeight="1" spans="1:2">
      <c r="A6" s="60" t="s">
        <v>6</v>
      </c>
      <c r="B6" s="61">
        <v>156</v>
      </c>
    </row>
    <row r="7" s="51" customFormat="1" ht="25" customHeight="1" spans="1:2">
      <c r="A7" s="60" t="s">
        <v>7</v>
      </c>
      <c r="B7" s="61">
        <v>112</v>
      </c>
    </row>
    <row r="8" s="51" customFormat="1" ht="25" customHeight="1" spans="1:2">
      <c r="A8" s="60" t="s">
        <v>8</v>
      </c>
      <c r="B8" s="61">
        <v>148</v>
      </c>
    </row>
    <row r="9" s="51" customFormat="1" ht="25" customHeight="1" spans="1:2">
      <c r="A9" s="60" t="s">
        <v>9</v>
      </c>
      <c r="B9" s="61">
        <v>122</v>
      </c>
    </row>
    <row r="10" s="51" customFormat="1" ht="25" customHeight="1" spans="1:2">
      <c r="A10" s="60" t="s">
        <v>10</v>
      </c>
      <c r="B10" s="61">
        <v>288</v>
      </c>
    </row>
    <row r="11" s="51" customFormat="1" ht="25" customHeight="1" spans="1:2">
      <c r="A11" s="60" t="s">
        <v>11</v>
      </c>
      <c r="B11" s="61">
        <v>72</v>
      </c>
    </row>
    <row r="12" s="51" customFormat="1" ht="25" customHeight="1" spans="1:2">
      <c r="A12" s="60" t="s">
        <v>12</v>
      </c>
      <c r="B12" s="61">
        <v>64</v>
      </c>
    </row>
    <row r="13" s="51" customFormat="1" ht="25" customHeight="1" spans="1:2">
      <c r="A13" s="60" t="s">
        <v>13</v>
      </c>
      <c r="B13" s="61">
        <v>175</v>
      </c>
    </row>
    <row r="14" s="51" customFormat="1" ht="25" customHeight="1" spans="1:2">
      <c r="A14" s="60" t="s">
        <v>14</v>
      </c>
      <c r="B14" s="61">
        <v>426</v>
      </c>
    </row>
    <row r="15" s="51" customFormat="1" ht="25" customHeight="1" spans="1:2">
      <c r="A15" s="60" t="s">
        <v>15</v>
      </c>
      <c r="B15" s="61">
        <v>347</v>
      </c>
    </row>
    <row r="16" s="51" customFormat="1" ht="25" customHeight="1" spans="1:2">
      <c r="A16" s="60" t="s">
        <v>16</v>
      </c>
      <c r="B16" s="61">
        <v>52</v>
      </c>
    </row>
    <row r="17" s="51" customFormat="1" ht="25" customHeight="1" spans="1:2">
      <c r="A17" s="60" t="s">
        <v>17</v>
      </c>
      <c r="B17" s="61">
        <v>370</v>
      </c>
    </row>
    <row r="18" s="51" customFormat="1" ht="25" customHeight="1" spans="1:2">
      <c r="A18" s="60" t="s">
        <v>18</v>
      </c>
      <c r="B18" s="61">
        <v>239</v>
      </c>
    </row>
    <row r="19" s="51" customFormat="1" ht="25" customHeight="1" spans="1:2">
      <c r="A19" s="60" t="s">
        <v>19</v>
      </c>
      <c r="B19" s="61">
        <v>337</v>
      </c>
    </row>
  </sheetData>
  <autoFilter ref="A4:B19">
    <extLst/>
  </autoFilter>
  <mergeCells count="1">
    <mergeCell ref="A2:B2"/>
  </mergeCells>
  <printOptions horizontalCentered="1"/>
  <pageMargins left="0.393055555555556" right="0.393055555555556" top="0.786805555555556" bottom="0.786805555555556" header="0.236111111111111" footer="0.236111111111111"/>
  <pageSetup paperSize="9" orientation="portrait" horizontalDpi="600" verticalDpi="600"/>
  <headerFooter alignWithMargins="0" scaleWithDoc="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C1" sqref="C1"/>
    </sheetView>
  </sheetViews>
  <sheetFormatPr defaultColWidth="9" defaultRowHeight="13.5"/>
  <cols>
    <col min="1" max="1" width="6.63333333333333" style="25" customWidth="1"/>
    <col min="2" max="2" width="11.7166666666667" style="25" customWidth="1"/>
    <col min="3" max="3" width="15.5083333333333" style="25" customWidth="1"/>
    <col min="4" max="4" width="35.625" style="25" customWidth="1"/>
    <col min="5" max="5" width="15.6333333333333" style="25" customWidth="1"/>
    <col min="6" max="249" width="9" style="25"/>
  </cols>
  <sheetData>
    <row r="1" ht="18.75" spans="1:5">
      <c r="A1" s="28" t="s">
        <v>20</v>
      </c>
      <c r="B1" s="29"/>
      <c r="C1" s="30"/>
      <c r="D1" s="30"/>
      <c r="E1" s="30"/>
    </row>
    <row r="2" s="25" customFormat="1" ht="27.75" spans="1:5">
      <c r="A2" s="31" t="s">
        <v>21</v>
      </c>
      <c r="B2" s="31"/>
      <c r="C2" s="31"/>
      <c r="D2" s="31"/>
      <c r="E2" s="31"/>
    </row>
    <row r="3" s="26" customFormat="1" ht="16.5" spans="1:5">
      <c r="A3" s="32" t="s">
        <v>22</v>
      </c>
      <c r="B3" s="33"/>
      <c r="C3" s="33"/>
      <c r="D3" s="33"/>
      <c r="E3" s="33"/>
    </row>
    <row r="4" s="27" customFormat="1" ht="25" customHeight="1" spans="1:5">
      <c r="A4" s="34" t="s">
        <v>23</v>
      </c>
      <c r="B4" s="34"/>
      <c r="C4" s="35" t="s">
        <v>24</v>
      </c>
      <c r="D4" s="35"/>
      <c r="E4" s="35"/>
    </row>
    <row r="5" s="27" customFormat="1" ht="25" customHeight="1" spans="1:5">
      <c r="A5" s="35" t="s">
        <v>25</v>
      </c>
      <c r="B5" s="35"/>
      <c r="C5" s="35" t="s">
        <v>26</v>
      </c>
      <c r="D5" s="35"/>
      <c r="E5" s="35"/>
    </row>
    <row r="6" s="27" customFormat="1" ht="25" customHeight="1" spans="1:5">
      <c r="A6" s="34" t="s">
        <v>27</v>
      </c>
      <c r="B6" s="34"/>
      <c r="C6" s="34" t="s">
        <v>28</v>
      </c>
      <c r="D6" s="34"/>
      <c r="E6" s="34"/>
    </row>
    <row r="7" s="27" customFormat="1" ht="32" customHeight="1" spans="1:5">
      <c r="A7" s="34" t="s">
        <v>29</v>
      </c>
      <c r="B7" s="34"/>
      <c r="C7" s="34" t="s">
        <v>30</v>
      </c>
      <c r="D7" s="34"/>
      <c r="E7" s="34"/>
    </row>
    <row r="8" s="27" customFormat="1" ht="24" customHeight="1" spans="1:5">
      <c r="A8" s="34"/>
      <c r="B8" s="34"/>
      <c r="C8" s="34" t="s">
        <v>31</v>
      </c>
      <c r="D8" s="34"/>
      <c r="E8" s="34"/>
    </row>
    <row r="9" s="27" customFormat="1" ht="24" customHeight="1" spans="1:5">
      <c r="A9" s="34"/>
      <c r="B9" s="34"/>
      <c r="C9" s="34" t="s">
        <v>32</v>
      </c>
      <c r="D9" s="34"/>
      <c r="E9" s="34"/>
    </row>
    <row r="10" s="25" customFormat="1" ht="85" customHeight="1" spans="1:5">
      <c r="A10" s="35" t="s">
        <v>33</v>
      </c>
      <c r="B10" s="35"/>
      <c r="C10" s="36" t="s">
        <v>34</v>
      </c>
      <c r="D10" s="36"/>
      <c r="E10" s="36"/>
    </row>
    <row r="11" s="25" customFormat="1" ht="35" customHeight="1" spans="1:9">
      <c r="A11" s="37" t="s">
        <v>35</v>
      </c>
      <c r="B11" s="37" t="s">
        <v>36</v>
      </c>
      <c r="C11" s="37" t="s">
        <v>37</v>
      </c>
      <c r="D11" s="37" t="s">
        <v>38</v>
      </c>
      <c r="E11" s="37" t="s">
        <v>39</v>
      </c>
      <c r="I11" s="48"/>
    </row>
    <row r="12" s="25" customFormat="1" ht="25" customHeight="1" spans="1:9">
      <c r="A12" s="37"/>
      <c r="B12" s="38" t="s">
        <v>40</v>
      </c>
      <c r="C12" s="39" t="s">
        <v>41</v>
      </c>
      <c r="D12" s="40" t="s">
        <v>42</v>
      </c>
      <c r="E12" s="41" t="s">
        <v>43</v>
      </c>
      <c r="I12" s="48"/>
    </row>
    <row r="13" s="25" customFormat="1" ht="25" customHeight="1" spans="1:9">
      <c r="A13" s="37"/>
      <c r="B13" s="42"/>
      <c r="C13" s="43"/>
      <c r="D13" s="40" t="s">
        <v>44</v>
      </c>
      <c r="E13" s="41" t="s">
        <v>45</v>
      </c>
      <c r="I13" s="48"/>
    </row>
    <row r="14" s="25" customFormat="1" ht="25" customHeight="1" spans="1:5">
      <c r="A14" s="37"/>
      <c r="B14" s="42"/>
      <c r="C14" s="43"/>
      <c r="D14" s="40" t="s">
        <v>46</v>
      </c>
      <c r="E14" s="41" t="s">
        <v>47</v>
      </c>
    </row>
    <row r="15" s="25" customFormat="1" ht="25" customHeight="1" spans="1:5">
      <c r="A15" s="37"/>
      <c r="B15" s="42"/>
      <c r="C15" s="43"/>
      <c r="D15" s="40" t="s">
        <v>48</v>
      </c>
      <c r="E15" s="41" t="s">
        <v>49</v>
      </c>
    </row>
    <row r="16" s="25" customFormat="1" ht="25" customHeight="1" spans="1:5">
      <c r="A16" s="37"/>
      <c r="B16" s="42"/>
      <c r="C16" s="43"/>
      <c r="D16" s="40" t="s">
        <v>50</v>
      </c>
      <c r="E16" s="41" t="s">
        <v>51</v>
      </c>
    </row>
    <row r="17" s="25" customFormat="1" ht="25" customHeight="1" spans="1:5">
      <c r="A17" s="37"/>
      <c r="B17" s="42"/>
      <c r="C17" s="43"/>
      <c r="D17" s="40" t="s">
        <v>52</v>
      </c>
      <c r="E17" s="41" t="s">
        <v>53</v>
      </c>
    </row>
    <row r="18" s="25" customFormat="1" ht="25" customHeight="1" spans="1:5">
      <c r="A18" s="37"/>
      <c r="B18" s="42"/>
      <c r="C18" s="43"/>
      <c r="D18" s="40" t="s">
        <v>54</v>
      </c>
      <c r="E18" s="41" t="s">
        <v>55</v>
      </c>
    </row>
    <row r="19" s="25" customFormat="1" ht="25" customHeight="1" spans="1:5">
      <c r="A19" s="37"/>
      <c r="B19" s="42"/>
      <c r="C19" s="43"/>
      <c r="D19" s="40" t="s">
        <v>56</v>
      </c>
      <c r="E19" s="41" t="s">
        <v>57</v>
      </c>
    </row>
    <row r="20" s="25" customFormat="1" ht="25" customHeight="1" spans="1:5">
      <c r="A20" s="37"/>
      <c r="B20" s="42"/>
      <c r="C20" s="43"/>
      <c r="D20" s="40" t="s">
        <v>58</v>
      </c>
      <c r="E20" s="41" t="s">
        <v>59</v>
      </c>
    </row>
    <row r="21" s="25" customFormat="1" ht="25" customHeight="1" spans="1:5">
      <c r="A21" s="37"/>
      <c r="B21" s="42"/>
      <c r="C21" s="43"/>
      <c r="D21" s="40" t="s">
        <v>60</v>
      </c>
      <c r="E21" s="41" t="s">
        <v>61</v>
      </c>
    </row>
    <row r="22" s="25" customFormat="1" ht="25" customHeight="1" spans="1:5">
      <c r="A22" s="37"/>
      <c r="B22" s="42"/>
      <c r="C22" s="44"/>
      <c r="D22" s="40" t="s">
        <v>62</v>
      </c>
      <c r="E22" s="41" t="s">
        <v>63</v>
      </c>
    </row>
    <row r="23" s="25" customFormat="1" ht="25" customHeight="1" spans="1:5">
      <c r="A23" s="37"/>
      <c r="B23" s="45"/>
      <c r="C23" s="35" t="s">
        <v>64</v>
      </c>
      <c r="D23" s="35" t="s">
        <v>65</v>
      </c>
      <c r="E23" s="35" t="s">
        <v>66</v>
      </c>
    </row>
    <row r="24" s="25" customFormat="1" ht="25" customHeight="1" spans="1:5">
      <c r="A24" s="37"/>
      <c r="B24" s="46" t="s">
        <v>67</v>
      </c>
      <c r="C24" s="35" t="s">
        <v>68</v>
      </c>
      <c r="D24" s="35" t="s">
        <v>69</v>
      </c>
      <c r="E24" s="47">
        <v>1</v>
      </c>
    </row>
    <row r="25" s="25" customFormat="1" ht="25" customHeight="1" spans="1:5">
      <c r="A25" s="37"/>
      <c r="B25" s="37" t="s">
        <v>70</v>
      </c>
      <c r="C25" s="39" t="s">
        <v>71</v>
      </c>
      <c r="D25" s="35" t="s">
        <v>72</v>
      </c>
      <c r="E25" s="35" t="s">
        <v>73</v>
      </c>
    </row>
    <row r="26" s="25" customFormat="1" ht="25" customHeight="1" spans="1:5">
      <c r="A26" s="37"/>
      <c r="B26" s="37"/>
      <c r="C26" s="44"/>
      <c r="D26" s="35" t="s">
        <v>74</v>
      </c>
      <c r="E26" s="35" t="s">
        <v>75</v>
      </c>
    </row>
    <row r="27" s="25" customFormat="1" ht="25" customHeight="1" spans="1:5">
      <c r="A27" s="37"/>
      <c r="B27" s="37"/>
      <c r="C27" s="35" t="s">
        <v>76</v>
      </c>
      <c r="D27" s="35" t="s">
        <v>77</v>
      </c>
      <c r="E27" s="35" t="s">
        <v>78</v>
      </c>
    </row>
  </sheetData>
  <mergeCells count="20">
    <mergeCell ref="A1:B1"/>
    <mergeCell ref="A2:E2"/>
    <mergeCell ref="A3:E3"/>
    <mergeCell ref="A4:B4"/>
    <mergeCell ref="C4:E4"/>
    <mergeCell ref="A5:B5"/>
    <mergeCell ref="C5:E5"/>
    <mergeCell ref="A6:B6"/>
    <mergeCell ref="C6:E6"/>
    <mergeCell ref="C7:E7"/>
    <mergeCell ref="C8:E8"/>
    <mergeCell ref="C9:E9"/>
    <mergeCell ref="A10:B10"/>
    <mergeCell ref="C10:E10"/>
    <mergeCell ref="A11:A27"/>
    <mergeCell ref="B12:B23"/>
    <mergeCell ref="B25:B27"/>
    <mergeCell ref="C12:C22"/>
    <mergeCell ref="C25:C26"/>
    <mergeCell ref="A7:B9"/>
  </mergeCells>
  <printOptions horizontalCentered="1"/>
  <pageMargins left="0.550694444444444" right="0.550694444444444" top="0.629861111111111" bottom="0.629861111111111" header="0.393055555555556" footer="0.393055555555556"/>
  <pageSetup paperSize="9" orientation="portrait"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E128"/>
  <sheetViews>
    <sheetView workbookViewId="0">
      <pane ySplit="1" topLeftCell="A2" activePane="bottomLeft" state="frozen"/>
      <selection/>
      <selection pane="bottomLeft" activeCell="A1" sqref="A1"/>
    </sheetView>
  </sheetViews>
  <sheetFormatPr defaultColWidth="9.63333333333333" defaultRowHeight="11.25"/>
  <cols>
    <col min="1" max="1" width="3.63333333333333" style="18" customWidth="1"/>
    <col min="2" max="4" width="6.63333333333333" style="18" customWidth="1"/>
    <col min="5" max="5" width="5.13333333333333" style="18" customWidth="1"/>
    <col min="6" max="6" width="9.63333333333333" style="18" customWidth="1"/>
    <col min="7" max="7" width="6.63333333333333" style="18" customWidth="1"/>
    <col min="8" max="8" width="9.63333333333333" style="18" customWidth="1"/>
    <col min="9" max="9" width="15.6333333333333" style="18" customWidth="1"/>
    <col min="10" max="23" width="5.63333333333333" style="18" customWidth="1"/>
    <col min="24" max="24" width="11.1333333333333" style="18" customWidth="1"/>
    <col min="25" max="25" width="17.6333333333333" style="18" customWidth="1"/>
    <col min="26" max="26" width="13.3833333333333" style="18" customWidth="1"/>
    <col min="27" max="27" width="15.6333333333333" style="18" customWidth="1"/>
    <col min="28" max="28" width="8.13333333333333" style="18" customWidth="1"/>
    <col min="29" max="31" width="9.63333333333333" style="18" customWidth="1"/>
    <col min="32" max="32" width="8.13333333333333" style="18" customWidth="1"/>
    <col min="33" max="33" width="13.3833333333333" style="18" customWidth="1"/>
    <col min="34" max="34" width="17.6333333333333" style="18" customWidth="1"/>
    <col min="35" max="55" width="7.63333333333333" style="18" customWidth="1"/>
    <col min="56" max="57" width="9.63333333333333" style="18" customWidth="1"/>
    <col min="58" max="16384" width="9.63333333333333" style="18"/>
  </cols>
  <sheetData>
    <row r="1" s="17" customFormat="1" ht="45" spans="1:55">
      <c r="A1" s="19" t="s">
        <v>79</v>
      </c>
      <c r="B1" s="19" t="s">
        <v>80</v>
      </c>
      <c r="C1" s="19" t="s">
        <v>81</v>
      </c>
      <c r="D1" s="19" t="s">
        <v>82</v>
      </c>
      <c r="E1" s="19" t="s">
        <v>83</v>
      </c>
      <c r="F1" s="19" t="s">
        <v>84</v>
      </c>
      <c r="G1" s="19" t="s">
        <v>85</v>
      </c>
      <c r="H1" s="19" t="s">
        <v>86</v>
      </c>
      <c r="I1" s="19" t="s">
        <v>87</v>
      </c>
      <c r="J1" s="19" t="s">
        <v>88</v>
      </c>
      <c r="K1" s="19" t="s">
        <v>89</v>
      </c>
      <c r="L1" s="19" t="s">
        <v>90</v>
      </c>
      <c r="M1" s="19" t="s">
        <v>91</v>
      </c>
      <c r="N1" s="19" t="s">
        <v>92</v>
      </c>
      <c r="O1" s="19" t="s">
        <v>93</v>
      </c>
      <c r="P1" s="19" t="s">
        <v>94</v>
      </c>
      <c r="Q1" s="19" t="s">
        <v>95</v>
      </c>
      <c r="R1" s="19" t="s">
        <v>96</v>
      </c>
      <c r="S1" s="19" t="s">
        <v>97</v>
      </c>
      <c r="T1" s="19" t="s">
        <v>98</v>
      </c>
      <c r="U1" s="19" t="s">
        <v>99</v>
      </c>
      <c r="V1" s="19" t="s">
        <v>100</v>
      </c>
      <c r="W1" s="19" t="s">
        <v>101</v>
      </c>
      <c r="X1" s="19" t="s">
        <v>102</v>
      </c>
      <c r="Y1" s="19" t="s">
        <v>103</v>
      </c>
      <c r="Z1" s="19" t="s">
        <v>104</v>
      </c>
      <c r="AA1" s="19" t="s">
        <v>105</v>
      </c>
      <c r="AB1" s="19" t="s">
        <v>106</v>
      </c>
      <c r="AC1" s="19" t="s">
        <v>107</v>
      </c>
      <c r="AD1" s="19" t="s">
        <v>108</v>
      </c>
      <c r="AE1" s="19" t="s">
        <v>109</v>
      </c>
      <c r="AF1" s="19" t="s">
        <v>110</v>
      </c>
      <c r="AG1" s="19" t="s">
        <v>111</v>
      </c>
      <c r="AH1" s="19" t="s">
        <v>112</v>
      </c>
      <c r="AI1" s="24" t="s">
        <v>113</v>
      </c>
      <c r="AJ1" s="24" t="s">
        <v>114</v>
      </c>
      <c r="AK1" s="24" t="s">
        <v>115</v>
      </c>
      <c r="AL1" s="24" t="s">
        <v>116</v>
      </c>
      <c r="AM1" s="24" t="s">
        <v>117</v>
      </c>
      <c r="AN1" s="24" t="s">
        <v>118</v>
      </c>
      <c r="AO1" s="24" t="s">
        <v>119</v>
      </c>
      <c r="AP1" s="24" t="s">
        <v>120</v>
      </c>
      <c r="AQ1" s="24" t="s">
        <v>121</v>
      </c>
      <c r="AR1" s="24" t="s">
        <v>122</v>
      </c>
      <c r="AS1" s="24" t="s">
        <v>123</v>
      </c>
      <c r="AT1" s="24" t="s">
        <v>124</v>
      </c>
      <c r="AU1" s="24" t="s">
        <v>125</v>
      </c>
      <c r="AV1" s="24" t="s">
        <v>126</v>
      </c>
      <c r="AW1" s="24" t="s">
        <v>127</v>
      </c>
      <c r="AX1" s="24" t="s">
        <v>128</v>
      </c>
      <c r="AY1" s="24" t="s">
        <v>129</v>
      </c>
      <c r="AZ1" s="24" t="s">
        <v>130</v>
      </c>
      <c r="BA1" s="24" t="s">
        <v>131</v>
      </c>
      <c r="BB1" s="24" t="s">
        <v>132</v>
      </c>
      <c r="BC1" s="24" t="s">
        <v>133</v>
      </c>
    </row>
    <row r="2" s="18" customFormat="1" ht="56.25" spans="1:57">
      <c r="A2" s="20">
        <v>1</v>
      </c>
      <c r="B2" s="20" t="s">
        <v>134</v>
      </c>
      <c r="C2" s="20" t="s">
        <v>135</v>
      </c>
      <c r="D2" s="20" t="s">
        <v>135</v>
      </c>
      <c r="E2" s="20" t="s">
        <v>136</v>
      </c>
      <c r="F2" s="20" t="s">
        <v>137</v>
      </c>
      <c r="G2" s="20" t="str">
        <f>F2</f>
        <v>乳源瑶族自治县</v>
      </c>
      <c r="H2" s="20" t="s">
        <v>138</v>
      </c>
      <c r="I2" s="20" t="s">
        <v>139</v>
      </c>
      <c r="J2" s="21">
        <v>100</v>
      </c>
      <c r="K2" s="21">
        <v>0</v>
      </c>
      <c r="L2" s="21">
        <v>100</v>
      </c>
      <c r="M2" s="21">
        <v>100</v>
      </c>
      <c r="N2" s="21">
        <v>0</v>
      </c>
      <c r="O2" s="21">
        <v>0</v>
      </c>
      <c r="P2" s="21">
        <v>0</v>
      </c>
      <c r="Q2" s="21">
        <v>0</v>
      </c>
      <c r="R2" s="21">
        <v>0</v>
      </c>
      <c r="S2" s="21">
        <v>0</v>
      </c>
      <c r="T2" s="21">
        <v>0</v>
      </c>
      <c r="U2" s="21">
        <v>0</v>
      </c>
      <c r="V2" s="21">
        <v>0</v>
      </c>
      <c r="W2" s="21">
        <v>100</v>
      </c>
      <c r="X2" s="20" t="s">
        <v>140</v>
      </c>
      <c r="Y2" s="20" t="s">
        <v>141</v>
      </c>
      <c r="Z2" s="20" t="s">
        <v>142</v>
      </c>
      <c r="AA2" s="20" t="s">
        <v>143</v>
      </c>
      <c r="AB2" s="21">
        <v>0</v>
      </c>
      <c r="AC2" s="20" t="s">
        <v>143</v>
      </c>
      <c r="AD2" s="21">
        <v>0</v>
      </c>
      <c r="AE2" s="20" t="s">
        <v>144</v>
      </c>
      <c r="AF2" s="21">
        <v>3</v>
      </c>
      <c r="AG2" s="20" t="s">
        <v>145</v>
      </c>
      <c r="AH2" s="20" t="s">
        <v>146</v>
      </c>
      <c r="AI2" s="20">
        <v>0</v>
      </c>
      <c r="AJ2" s="20">
        <v>0</v>
      </c>
      <c r="AK2" s="20">
        <f>IF(AJ2&lt;&gt;0,因素值!C$2,0)</f>
        <v>0</v>
      </c>
      <c r="AL2" s="20">
        <v>3</v>
      </c>
      <c r="AM2" s="20">
        <f>IF(AL2&lt;&gt;0,因素值!E$2,0)</f>
        <v>1</v>
      </c>
      <c r="AN2" s="20">
        <v>0</v>
      </c>
      <c r="AO2" s="20">
        <f>AN2*因素值!G$2</f>
        <v>0</v>
      </c>
      <c r="AP2" s="20">
        <v>0</v>
      </c>
      <c r="AQ2" s="20">
        <f>AP2*因素值!I$2</f>
        <v>0</v>
      </c>
      <c r="AR2" s="20">
        <v>0</v>
      </c>
      <c r="AS2" s="20">
        <f>AR2*因素值!K$2</f>
        <v>0</v>
      </c>
      <c r="AT2" s="20">
        <v>0</v>
      </c>
      <c r="AU2" s="20">
        <f>IF(AT2&lt;&gt;0,因素值!M$2,0)</f>
        <v>0</v>
      </c>
      <c r="AV2" s="20">
        <v>0</v>
      </c>
      <c r="AW2" s="20">
        <f>IF(AV2&lt;&gt;0,因素值!O$2,0)</f>
        <v>0</v>
      </c>
      <c r="AX2" s="20">
        <v>0</v>
      </c>
      <c r="AY2" s="20">
        <f>IF(AX2&lt;&gt;0,因素值!Q$2,0)</f>
        <v>0</v>
      </c>
      <c r="AZ2" s="20">
        <v>0</v>
      </c>
      <c r="BA2" s="20">
        <f>IF(AZ2&lt;&gt;0,因素值!S$2,0)</f>
        <v>0</v>
      </c>
      <c r="BB2" s="20">
        <v>0</v>
      </c>
      <c r="BC2" s="20">
        <f>IF(BB2&lt;&gt;0,因素值!U$2,0)</f>
        <v>0</v>
      </c>
      <c r="BE2" s="18">
        <f t="shared" ref="BE2:BE21" si="0">SUM(AI2:BC2)</f>
        <v>4</v>
      </c>
    </row>
    <row r="3" s="18" customFormat="1" ht="22.5" spans="1:57">
      <c r="A3" s="20">
        <v>2</v>
      </c>
      <c r="B3" s="20" t="s">
        <v>147</v>
      </c>
      <c r="C3" s="20" t="s">
        <v>135</v>
      </c>
      <c r="D3" s="20" t="s">
        <v>135</v>
      </c>
      <c r="E3" s="20" t="s">
        <v>136</v>
      </c>
      <c r="F3" s="20" t="s">
        <v>137</v>
      </c>
      <c r="G3" s="20" t="str">
        <f>F3</f>
        <v>乳源瑶族自治县</v>
      </c>
      <c r="H3" s="20" t="s">
        <v>148</v>
      </c>
      <c r="I3" s="20" t="s">
        <v>149</v>
      </c>
      <c r="J3" s="21">
        <v>20</v>
      </c>
      <c r="K3" s="21">
        <v>0</v>
      </c>
      <c r="L3" s="21">
        <v>20</v>
      </c>
      <c r="M3" s="21">
        <v>20</v>
      </c>
      <c r="N3" s="21">
        <v>0</v>
      </c>
      <c r="O3" s="21">
        <v>0</v>
      </c>
      <c r="P3" s="21">
        <v>0</v>
      </c>
      <c r="Q3" s="21">
        <v>0</v>
      </c>
      <c r="R3" s="21">
        <v>0</v>
      </c>
      <c r="S3" s="21">
        <v>0</v>
      </c>
      <c r="T3" s="21">
        <v>0</v>
      </c>
      <c r="U3" s="21">
        <v>0</v>
      </c>
      <c r="V3" s="21">
        <v>0</v>
      </c>
      <c r="W3" s="21">
        <v>20</v>
      </c>
      <c r="X3" s="20" t="s">
        <v>140</v>
      </c>
      <c r="Y3" s="20" t="s">
        <v>141</v>
      </c>
      <c r="Z3" s="20" t="s">
        <v>142</v>
      </c>
      <c r="AA3" s="20" t="s">
        <v>143</v>
      </c>
      <c r="AB3" s="21">
        <v>0</v>
      </c>
      <c r="AC3" s="20" t="s">
        <v>149</v>
      </c>
      <c r="AD3" s="20" t="s">
        <v>150</v>
      </c>
      <c r="AE3" s="20" t="s">
        <v>143</v>
      </c>
      <c r="AF3" s="21">
        <v>0</v>
      </c>
      <c r="AG3" s="20" t="s">
        <v>151</v>
      </c>
      <c r="AH3" s="20" t="s">
        <v>152</v>
      </c>
      <c r="AI3" s="20">
        <v>0</v>
      </c>
      <c r="AJ3" s="20">
        <v>0</v>
      </c>
      <c r="AK3" s="20">
        <f>IF(AJ3&lt;&gt;0,因素值!C$2,0)</f>
        <v>0</v>
      </c>
      <c r="AL3" s="20">
        <v>0</v>
      </c>
      <c r="AM3" s="20">
        <f>IF(AL3&lt;&gt;0,因素值!E$2,0)</f>
        <v>0</v>
      </c>
      <c r="AN3" s="20">
        <v>0</v>
      </c>
      <c r="AO3" s="20">
        <f>AN3*因素值!G$2</f>
        <v>0</v>
      </c>
      <c r="AP3" s="20">
        <v>0</v>
      </c>
      <c r="AQ3" s="20">
        <f>AP3*因素值!I$2</f>
        <v>0</v>
      </c>
      <c r="AR3" s="20">
        <v>0</v>
      </c>
      <c r="AS3" s="20">
        <f>AR3*因素值!K$2</f>
        <v>0</v>
      </c>
      <c r="AT3" s="20">
        <v>15</v>
      </c>
      <c r="AU3" s="20">
        <f>IF(AT3&lt;&gt;0,因素值!M$2,0)</f>
        <v>4</v>
      </c>
      <c r="AV3" s="20">
        <v>0</v>
      </c>
      <c r="AW3" s="20">
        <f>IF(AV3&lt;&gt;0,因素值!O$2,0)</f>
        <v>0</v>
      </c>
      <c r="AX3" s="20">
        <v>0</v>
      </c>
      <c r="AY3" s="20">
        <f>IF(AX3&lt;&gt;0,因素值!Q$2,0)</f>
        <v>0</v>
      </c>
      <c r="AZ3" s="20">
        <v>0</v>
      </c>
      <c r="BA3" s="20">
        <f>IF(AZ3&lt;&gt;0,因素值!S$2,0)</f>
        <v>0</v>
      </c>
      <c r="BB3" s="20">
        <v>0</v>
      </c>
      <c r="BC3" s="20">
        <f>IF(BB3&lt;&gt;0,因素值!U$2,0)</f>
        <v>0</v>
      </c>
      <c r="BE3" s="18">
        <f t="shared" si="0"/>
        <v>19</v>
      </c>
    </row>
    <row r="4" s="18" customFormat="1" ht="22.5" spans="1:57">
      <c r="A4" s="20">
        <v>3</v>
      </c>
      <c r="B4" s="20" t="s">
        <v>147</v>
      </c>
      <c r="C4" s="20" t="s">
        <v>135</v>
      </c>
      <c r="D4" s="20" t="s">
        <v>135</v>
      </c>
      <c r="E4" s="20" t="s">
        <v>136</v>
      </c>
      <c r="F4" s="20" t="s">
        <v>137</v>
      </c>
      <c r="G4" s="20" t="str">
        <f>F4</f>
        <v>乳源瑶族自治县</v>
      </c>
      <c r="H4" s="20" t="s">
        <v>153</v>
      </c>
      <c r="I4" s="20" t="s">
        <v>48</v>
      </c>
      <c r="J4" s="21">
        <v>30</v>
      </c>
      <c r="K4" s="21">
        <v>0</v>
      </c>
      <c r="L4" s="21">
        <v>30</v>
      </c>
      <c r="M4" s="21">
        <v>30</v>
      </c>
      <c r="N4" s="21">
        <v>0</v>
      </c>
      <c r="O4" s="21">
        <v>0</v>
      </c>
      <c r="P4" s="21">
        <v>0</v>
      </c>
      <c r="Q4" s="21">
        <v>0</v>
      </c>
      <c r="R4" s="21">
        <v>0</v>
      </c>
      <c r="S4" s="21">
        <v>0</v>
      </c>
      <c r="T4" s="21">
        <v>0</v>
      </c>
      <c r="U4" s="21">
        <v>0</v>
      </c>
      <c r="V4" s="21">
        <v>0</v>
      </c>
      <c r="W4" s="21">
        <v>30</v>
      </c>
      <c r="X4" s="20" t="s">
        <v>140</v>
      </c>
      <c r="Y4" s="20" t="s">
        <v>141</v>
      </c>
      <c r="Z4" s="20" t="s">
        <v>142</v>
      </c>
      <c r="AA4" s="20" t="s">
        <v>143</v>
      </c>
      <c r="AB4" s="21">
        <v>0</v>
      </c>
      <c r="AC4" s="20" t="s">
        <v>48</v>
      </c>
      <c r="AD4" s="20" t="s">
        <v>154</v>
      </c>
      <c r="AE4" s="20" t="s">
        <v>143</v>
      </c>
      <c r="AF4" s="21">
        <v>0</v>
      </c>
      <c r="AG4" s="20" t="s">
        <v>155</v>
      </c>
      <c r="AH4" s="20" t="s">
        <v>156</v>
      </c>
      <c r="AI4" s="20">
        <v>0</v>
      </c>
      <c r="AJ4" s="20">
        <v>0</v>
      </c>
      <c r="AK4" s="20">
        <f>IF(AJ4&lt;&gt;0,因素值!C$2,0)</f>
        <v>0</v>
      </c>
      <c r="AL4" s="20">
        <v>0</v>
      </c>
      <c r="AM4" s="20">
        <f>IF(AL4&lt;&gt;0,因素值!E$2,0)</f>
        <v>0</v>
      </c>
      <c r="AN4" s="20">
        <v>0</v>
      </c>
      <c r="AO4" s="20">
        <f>AN4*因素值!G$2</f>
        <v>0</v>
      </c>
      <c r="AP4" s="20">
        <v>0</v>
      </c>
      <c r="AQ4" s="20">
        <f>AP4*因素值!I$2</f>
        <v>0</v>
      </c>
      <c r="AR4" s="20">
        <v>1</v>
      </c>
      <c r="AS4" s="20">
        <f>AR4*因素值!K$2</f>
        <v>2</v>
      </c>
      <c r="AT4" s="20">
        <v>0</v>
      </c>
      <c r="AU4" s="20">
        <f>IF(AT4&lt;&gt;0,因素值!M$2,0)</f>
        <v>0</v>
      </c>
      <c r="AV4" s="20">
        <v>0</v>
      </c>
      <c r="AW4" s="20">
        <f>IF(AV4&lt;&gt;0,因素值!O$2,0)</f>
        <v>0</v>
      </c>
      <c r="AX4" s="20">
        <v>0</v>
      </c>
      <c r="AY4" s="20">
        <f>IF(AX4&lt;&gt;0,因素值!Q$2,0)</f>
        <v>0</v>
      </c>
      <c r="AZ4" s="20">
        <v>0</v>
      </c>
      <c r="BA4" s="20">
        <f>IF(AZ4&lt;&gt;0,因素值!S$2,0)</f>
        <v>0</v>
      </c>
      <c r="BB4" s="20">
        <v>0</v>
      </c>
      <c r="BC4" s="20">
        <f>IF(BB4&lt;&gt;0,因素值!U$2,0)</f>
        <v>0</v>
      </c>
      <c r="BE4" s="18">
        <f t="shared" si="0"/>
        <v>3</v>
      </c>
    </row>
    <row r="5" s="18" customFormat="1" ht="135" spans="1:57">
      <c r="A5" s="20">
        <v>4</v>
      </c>
      <c r="B5" s="20" t="s">
        <v>134</v>
      </c>
      <c r="C5" s="20" t="s">
        <v>135</v>
      </c>
      <c r="D5" s="20" t="s">
        <v>135</v>
      </c>
      <c r="E5" s="20" t="s">
        <v>136</v>
      </c>
      <c r="F5" s="20" t="s">
        <v>157</v>
      </c>
      <c r="G5" s="20" t="str">
        <f t="shared" ref="G5:G10" si="1">E5</f>
        <v>韶关市</v>
      </c>
      <c r="H5" s="20" t="s">
        <v>158</v>
      </c>
      <c r="I5" s="20" t="s">
        <v>159</v>
      </c>
      <c r="J5" s="21">
        <v>150</v>
      </c>
      <c r="K5" s="21">
        <v>0</v>
      </c>
      <c r="L5" s="21">
        <v>150</v>
      </c>
      <c r="M5" s="21">
        <v>150</v>
      </c>
      <c r="N5" s="21">
        <v>0</v>
      </c>
      <c r="O5" s="21">
        <v>0</v>
      </c>
      <c r="P5" s="21">
        <v>0</v>
      </c>
      <c r="Q5" s="21">
        <v>0</v>
      </c>
      <c r="R5" s="21">
        <v>0</v>
      </c>
      <c r="S5" s="21">
        <v>45</v>
      </c>
      <c r="T5" s="21">
        <v>0</v>
      </c>
      <c r="U5" s="21">
        <v>90</v>
      </c>
      <c r="V5" s="21">
        <v>0</v>
      </c>
      <c r="W5" s="21">
        <v>150</v>
      </c>
      <c r="X5" s="20" t="s">
        <v>160</v>
      </c>
      <c r="Y5" s="20" t="s">
        <v>161</v>
      </c>
      <c r="Z5" s="20" t="s">
        <v>161</v>
      </c>
      <c r="AA5" s="20" t="s">
        <v>159</v>
      </c>
      <c r="AB5" s="21">
        <v>500</v>
      </c>
      <c r="AC5" s="20" t="s">
        <v>143</v>
      </c>
      <c r="AD5" s="20" t="s">
        <v>143</v>
      </c>
      <c r="AE5" s="20" t="s">
        <v>143</v>
      </c>
      <c r="AF5" s="20" t="s">
        <v>143</v>
      </c>
      <c r="AG5" s="20" t="s">
        <v>162</v>
      </c>
      <c r="AH5" s="20" t="s">
        <v>163</v>
      </c>
      <c r="AI5" s="20">
        <v>0</v>
      </c>
      <c r="AJ5" s="20">
        <v>0</v>
      </c>
      <c r="AK5" s="20">
        <f>IF(AJ5&lt;&gt;0,因素值!C$2,0)</f>
        <v>0</v>
      </c>
      <c r="AL5" s="20">
        <v>1</v>
      </c>
      <c r="AM5" s="20">
        <f>IF(AL5&lt;&gt;0,因素值!E$2,0)</f>
        <v>1</v>
      </c>
      <c r="AN5" s="20">
        <v>0</v>
      </c>
      <c r="AO5" s="20">
        <f>AN5*因素值!G$2</f>
        <v>0</v>
      </c>
      <c r="AP5" s="20">
        <v>0</v>
      </c>
      <c r="AQ5" s="20">
        <f>AP5*因素值!I$2</f>
        <v>0</v>
      </c>
      <c r="AR5" s="20">
        <v>0</v>
      </c>
      <c r="AS5" s="20">
        <f>AR5*因素值!K$2</f>
        <v>0</v>
      </c>
      <c r="AT5" s="20">
        <v>0</v>
      </c>
      <c r="AU5" s="20">
        <f>IF(AT5&lt;&gt;0,因素值!M$2,0)</f>
        <v>0</v>
      </c>
      <c r="AV5" s="20">
        <v>0</v>
      </c>
      <c r="AW5" s="20">
        <f>IF(AV5&lt;&gt;0,因素值!O$2,0)</f>
        <v>0</v>
      </c>
      <c r="AX5" s="20">
        <v>0</v>
      </c>
      <c r="AY5" s="20">
        <f>IF(AX5&lt;&gt;0,因素值!Q$2,0)</f>
        <v>0</v>
      </c>
      <c r="AZ5" s="20">
        <v>0</v>
      </c>
      <c r="BA5" s="20">
        <f>IF(AZ5&lt;&gt;0,因素值!S$2,0)</f>
        <v>0</v>
      </c>
      <c r="BB5" s="20">
        <v>0</v>
      </c>
      <c r="BC5" s="20">
        <f>IF(BB5&lt;&gt;0,因素值!U$2,0)</f>
        <v>0</v>
      </c>
      <c r="BE5" s="18">
        <f t="shared" si="0"/>
        <v>2</v>
      </c>
    </row>
    <row r="6" s="18" customFormat="1" ht="146.25" spans="1:57">
      <c r="A6" s="20">
        <v>5</v>
      </c>
      <c r="B6" s="20" t="s">
        <v>134</v>
      </c>
      <c r="C6" s="20" t="s">
        <v>135</v>
      </c>
      <c r="D6" s="20" t="s">
        <v>135</v>
      </c>
      <c r="E6" s="20" t="s">
        <v>136</v>
      </c>
      <c r="F6" s="20" t="s">
        <v>157</v>
      </c>
      <c r="G6" s="20" t="str">
        <f t="shared" si="1"/>
        <v>韶关市</v>
      </c>
      <c r="H6" s="20" t="s">
        <v>164</v>
      </c>
      <c r="I6" s="20" t="s">
        <v>165</v>
      </c>
      <c r="J6" s="21">
        <v>60</v>
      </c>
      <c r="K6" s="21">
        <v>0</v>
      </c>
      <c r="L6" s="21">
        <v>60</v>
      </c>
      <c r="M6" s="21">
        <v>60</v>
      </c>
      <c r="N6" s="21">
        <v>0</v>
      </c>
      <c r="O6" s="21">
        <v>0</v>
      </c>
      <c r="P6" s="21">
        <v>0</v>
      </c>
      <c r="Q6" s="21">
        <v>0</v>
      </c>
      <c r="R6" s="21">
        <v>0</v>
      </c>
      <c r="S6" s="21">
        <v>0</v>
      </c>
      <c r="T6" s="21">
        <v>0</v>
      </c>
      <c r="U6" s="21">
        <v>0</v>
      </c>
      <c r="V6" s="21">
        <v>0</v>
      </c>
      <c r="W6" s="21">
        <v>60</v>
      </c>
      <c r="X6" s="20" t="s">
        <v>140</v>
      </c>
      <c r="Y6" s="20" t="s">
        <v>161</v>
      </c>
      <c r="Z6" s="20" t="s">
        <v>161</v>
      </c>
      <c r="AA6" s="20" t="s">
        <v>165</v>
      </c>
      <c r="AB6" s="21">
        <v>500</v>
      </c>
      <c r="AC6" s="20" t="s">
        <v>143</v>
      </c>
      <c r="AD6" s="21">
        <v>0</v>
      </c>
      <c r="AE6" s="20" t="s">
        <v>143</v>
      </c>
      <c r="AF6" s="20" t="s">
        <v>143</v>
      </c>
      <c r="AG6" s="20" t="s">
        <v>162</v>
      </c>
      <c r="AH6" s="20" t="s">
        <v>166</v>
      </c>
      <c r="AI6" s="20">
        <v>0</v>
      </c>
      <c r="AJ6" s="20">
        <v>0</v>
      </c>
      <c r="AK6" s="20">
        <f>IF(AJ6&lt;&gt;0,因素值!C$2,0)</f>
        <v>0</v>
      </c>
      <c r="AL6" s="20">
        <v>1</v>
      </c>
      <c r="AM6" s="20">
        <f>IF(AL6&lt;&gt;0,因素值!E$2,0)</f>
        <v>1</v>
      </c>
      <c r="AN6" s="20">
        <v>0</v>
      </c>
      <c r="AO6" s="20">
        <f>AN6*因素值!G$2</f>
        <v>0</v>
      </c>
      <c r="AP6" s="20">
        <v>0</v>
      </c>
      <c r="AQ6" s="20">
        <f>AP6*因素值!I$2</f>
        <v>0</v>
      </c>
      <c r="AR6" s="20">
        <v>0</v>
      </c>
      <c r="AS6" s="20">
        <f>AR6*因素值!K$2</f>
        <v>0</v>
      </c>
      <c r="AT6" s="20">
        <v>0</v>
      </c>
      <c r="AU6" s="20">
        <f>IF(AT6&lt;&gt;0,因素值!M$2,0)</f>
        <v>0</v>
      </c>
      <c r="AV6" s="20">
        <v>0</v>
      </c>
      <c r="AW6" s="20">
        <f>IF(AV6&lt;&gt;0,因素值!O$2,0)</f>
        <v>0</v>
      </c>
      <c r="AX6" s="20">
        <v>0</v>
      </c>
      <c r="AY6" s="20">
        <f>IF(AX6&lt;&gt;0,因素值!Q$2,0)</f>
        <v>0</v>
      </c>
      <c r="AZ6" s="20">
        <v>0</v>
      </c>
      <c r="BA6" s="20">
        <f>IF(AZ6&lt;&gt;0,因素值!S$2,0)</f>
        <v>0</v>
      </c>
      <c r="BB6" s="20">
        <v>0</v>
      </c>
      <c r="BC6" s="20">
        <f>IF(BB6&lt;&gt;0,因素值!U$2,0)</f>
        <v>0</v>
      </c>
      <c r="BE6" s="18">
        <f t="shared" si="0"/>
        <v>2</v>
      </c>
    </row>
    <row r="7" s="18" customFormat="1" ht="33.75" spans="1:57">
      <c r="A7" s="20">
        <v>6</v>
      </c>
      <c r="B7" s="20" t="s">
        <v>147</v>
      </c>
      <c r="C7" s="20" t="s">
        <v>135</v>
      </c>
      <c r="D7" s="20" t="s">
        <v>135</v>
      </c>
      <c r="E7" s="20" t="s">
        <v>136</v>
      </c>
      <c r="F7" s="20" t="s">
        <v>157</v>
      </c>
      <c r="G7" s="20" t="str">
        <f t="shared" si="1"/>
        <v>韶关市</v>
      </c>
      <c r="H7" s="20" t="s">
        <v>167</v>
      </c>
      <c r="I7" s="20" t="s">
        <v>168</v>
      </c>
      <c r="J7" s="21">
        <v>120</v>
      </c>
      <c r="K7" s="21">
        <v>0</v>
      </c>
      <c r="L7" s="21">
        <v>120</v>
      </c>
      <c r="M7" s="21">
        <v>120</v>
      </c>
      <c r="N7" s="21">
        <v>0</v>
      </c>
      <c r="O7" s="21">
        <v>0</v>
      </c>
      <c r="P7" s="21">
        <v>0</v>
      </c>
      <c r="Q7" s="21">
        <v>0</v>
      </c>
      <c r="R7" s="21">
        <v>0</v>
      </c>
      <c r="S7" s="21">
        <v>36</v>
      </c>
      <c r="T7" s="21">
        <v>0</v>
      </c>
      <c r="U7" s="21">
        <v>72</v>
      </c>
      <c r="V7" s="21">
        <v>0</v>
      </c>
      <c r="W7" s="21">
        <v>120</v>
      </c>
      <c r="X7" s="20" t="s">
        <v>160</v>
      </c>
      <c r="Y7" s="20" t="s">
        <v>161</v>
      </c>
      <c r="Z7" s="20" t="s">
        <v>161</v>
      </c>
      <c r="AA7" s="20" t="s">
        <v>143</v>
      </c>
      <c r="AB7" s="20" t="s">
        <v>143</v>
      </c>
      <c r="AC7" s="20" t="s">
        <v>168</v>
      </c>
      <c r="AD7" s="20" t="s">
        <v>169</v>
      </c>
      <c r="AE7" s="20" t="s">
        <v>143</v>
      </c>
      <c r="AF7" s="20" t="s">
        <v>143</v>
      </c>
      <c r="AG7" s="20" t="s">
        <v>170</v>
      </c>
      <c r="AH7" s="20" t="s">
        <v>143</v>
      </c>
      <c r="AI7" s="20">
        <v>0</v>
      </c>
      <c r="AJ7" s="20">
        <v>0</v>
      </c>
      <c r="AK7" s="20">
        <f>IF(AJ7&lt;&gt;0,因素值!C$2,0)</f>
        <v>0</v>
      </c>
      <c r="AL7" s="20">
        <v>0</v>
      </c>
      <c r="AM7" s="20">
        <f>IF(AL7&lt;&gt;0,因素值!E$2,0)</f>
        <v>0</v>
      </c>
      <c r="AN7" s="20">
        <v>1</v>
      </c>
      <c r="AO7" s="20">
        <f>AN7*因素值!G$2</f>
        <v>5</v>
      </c>
      <c r="AP7" s="20">
        <v>1</v>
      </c>
      <c r="AQ7" s="20">
        <f>AP7*因素值!I$2</f>
        <v>6</v>
      </c>
      <c r="AR7" s="20">
        <v>0</v>
      </c>
      <c r="AS7" s="20">
        <f>AR7*因素值!K$2</f>
        <v>0</v>
      </c>
      <c r="AT7" s="20">
        <v>0</v>
      </c>
      <c r="AU7" s="20">
        <f>IF(AT7&lt;&gt;0,因素值!M$2,0)</f>
        <v>0</v>
      </c>
      <c r="AV7" s="20">
        <v>0</v>
      </c>
      <c r="AW7" s="20">
        <f>IF(AV7&lt;&gt;0,因素值!O$2,0)</f>
        <v>0</v>
      </c>
      <c r="AX7" s="20">
        <v>0</v>
      </c>
      <c r="AY7" s="20">
        <f>IF(AX7&lt;&gt;0,因素值!Q$2,0)</f>
        <v>0</v>
      </c>
      <c r="AZ7" s="20">
        <v>0</v>
      </c>
      <c r="BA7" s="20">
        <f>IF(AZ7&lt;&gt;0,因素值!S$2,0)</f>
        <v>0</v>
      </c>
      <c r="BB7" s="20">
        <v>0</v>
      </c>
      <c r="BC7" s="20">
        <f>IF(BB7&lt;&gt;0,因素值!U$2,0)</f>
        <v>0</v>
      </c>
      <c r="BE7" s="18">
        <f t="shared" si="0"/>
        <v>13</v>
      </c>
    </row>
    <row r="8" s="18" customFormat="1" ht="22.5" spans="1:57">
      <c r="A8" s="20">
        <v>7</v>
      </c>
      <c r="B8" s="20" t="s">
        <v>147</v>
      </c>
      <c r="C8" s="20" t="s">
        <v>135</v>
      </c>
      <c r="D8" s="20" t="s">
        <v>135</v>
      </c>
      <c r="E8" s="20" t="s">
        <v>136</v>
      </c>
      <c r="F8" s="20" t="s">
        <v>157</v>
      </c>
      <c r="G8" s="20" t="str">
        <f t="shared" si="1"/>
        <v>韶关市</v>
      </c>
      <c r="H8" s="20" t="s">
        <v>171</v>
      </c>
      <c r="I8" s="20" t="s">
        <v>172</v>
      </c>
      <c r="J8" s="21">
        <v>20</v>
      </c>
      <c r="K8" s="21">
        <v>0</v>
      </c>
      <c r="L8" s="21">
        <v>20</v>
      </c>
      <c r="M8" s="21">
        <v>20</v>
      </c>
      <c r="N8" s="21">
        <v>0</v>
      </c>
      <c r="O8" s="21">
        <v>0</v>
      </c>
      <c r="P8" s="21">
        <v>0</v>
      </c>
      <c r="Q8" s="21">
        <v>0</v>
      </c>
      <c r="R8" s="21">
        <v>0</v>
      </c>
      <c r="S8" s="21">
        <v>0</v>
      </c>
      <c r="T8" s="21">
        <v>0</v>
      </c>
      <c r="U8" s="21">
        <v>0</v>
      </c>
      <c r="V8" s="21">
        <v>0</v>
      </c>
      <c r="W8" s="21">
        <v>20</v>
      </c>
      <c r="X8" s="20" t="s">
        <v>140</v>
      </c>
      <c r="Y8" s="20" t="s">
        <v>173</v>
      </c>
      <c r="Z8" s="20" t="s">
        <v>173</v>
      </c>
      <c r="AA8" s="20" t="s">
        <v>143</v>
      </c>
      <c r="AB8" s="20" t="s">
        <v>143</v>
      </c>
      <c r="AC8" s="20" t="s">
        <v>171</v>
      </c>
      <c r="AD8" s="21">
        <v>1</v>
      </c>
      <c r="AE8" s="20" t="s">
        <v>143</v>
      </c>
      <c r="AF8" s="20" t="s">
        <v>143</v>
      </c>
      <c r="AG8" s="20" t="s">
        <v>162</v>
      </c>
      <c r="AH8" s="20" t="s">
        <v>143</v>
      </c>
      <c r="AI8" s="20">
        <v>0</v>
      </c>
      <c r="AJ8" s="20">
        <v>0</v>
      </c>
      <c r="AK8" s="20">
        <f>IF(AJ8&lt;&gt;0,因素值!C$2,0)</f>
        <v>0</v>
      </c>
      <c r="AL8" s="20">
        <v>0</v>
      </c>
      <c r="AM8" s="20">
        <f>IF(AL8&lt;&gt;0,因素值!E$2,0)</f>
        <v>0</v>
      </c>
      <c r="AN8" s="20">
        <v>0</v>
      </c>
      <c r="AO8" s="20">
        <f>AN8*因素值!G$2</f>
        <v>0</v>
      </c>
      <c r="AP8" s="20">
        <v>0</v>
      </c>
      <c r="AQ8" s="20">
        <f>AP8*因素值!I$2</f>
        <v>0</v>
      </c>
      <c r="AR8" s="20">
        <v>1</v>
      </c>
      <c r="AS8" s="20">
        <f>AR8*因素值!K$2</f>
        <v>2</v>
      </c>
      <c r="AT8" s="20">
        <v>0</v>
      </c>
      <c r="AU8" s="20">
        <f>IF(AT8&lt;&gt;0,因素值!M$2,0)</f>
        <v>0</v>
      </c>
      <c r="AV8" s="20">
        <v>0</v>
      </c>
      <c r="AW8" s="20">
        <f>IF(AV8&lt;&gt;0,因素值!O$2,0)</f>
        <v>0</v>
      </c>
      <c r="AX8" s="20">
        <v>0</v>
      </c>
      <c r="AY8" s="20">
        <f>IF(AX8&lt;&gt;0,因素值!Q$2,0)</f>
        <v>0</v>
      </c>
      <c r="AZ8" s="20">
        <v>0</v>
      </c>
      <c r="BA8" s="20">
        <f>IF(AZ8&lt;&gt;0,因素值!S$2,0)</f>
        <v>0</v>
      </c>
      <c r="BB8" s="20">
        <v>0</v>
      </c>
      <c r="BC8" s="20">
        <f>IF(BB8&lt;&gt;0,因素值!U$2,0)</f>
        <v>0</v>
      </c>
      <c r="BE8" s="18">
        <f t="shared" si="0"/>
        <v>3</v>
      </c>
    </row>
    <row r="9" s="18" customFormat="1" ht="22.5" hidden="1" spans="1:57">
      <c r="A9" s="20">
        <v>8</v>
      </c>
      <c r="B9" s="20" t="s">
        <v>174</v>
      </c>
      <c r="C9" s="20" t="s">
        <v>175</v>
      </c>
      <c r="D9" s="20" t="s">
        <v>175</v>
      </c>
      <c r="E9" s="20" t="s">
        <v>136</v>
      </c>
      <c r="F9" s="20" t="s">
        <v>157</v>
      </c>
      <c r="G9" s="20" t="str">
        <f t="shared" si="1"/>
        <v>韶关市</v>
      </c>
      <c r="H9" s="20" t="s">
        <v>176</v>
      </c>
      <c r="I9" s="20" t="s">
        <v>177</v>
      </c>
      <c r="J9" s="21">
        <v>60</v>
      </c>
      <c r="K9" s="21">
        <v>0</v>
      </c>
      <c r="L9" s="21">
        <v>60</v>
      </c>
      <c r="M9" s="21">
        <v>60</v>
      </c>
      <c r="N9" s="21">
        <v>0</v>
      </c>
      <c r="O9" s="21">
        <v>0</v>
      </c>
      <c r="P9" s="21">
        <v>0</v>
      </c>
      <c r="Q9" s="21">
        <v>0</v>
      </c>
      <c r="R9" s="21">
        <v>0</v>
      </c>
      <c r="S9" s="21">
        <v>20</v>
      </c>
      <c r="T9" s="21">
        <v>0</v>
      </c>
      <c r="U9" s="21">
        <v>40</v>
      </c>
      <c r="V9" s="21">
        <v>0</v>
      </c>
      <c r="W9" s="21">
        <v>60</v>
      </c>
      <c r="X9" s="20" t="s">
        <v>140</v>
      </c>
      <c r="Y9" s="20" t="s">
        <v>178</v>
      </c>
      <c r="Z9" s="20" t="s">
        <v>178</v>
      </c>
      <c r="AA9" s="20" t="s">
        <v>143</v>
      </c>
      <c r="AB9" s="20" t="s">
        <v>143</v>
      </c>
      <c r="AC9" s="20" t="s">
        <v>176</v>
      </c>
      <c r="AD9" s="21">
        <v>1</v>
      </c>
      <c r="AE9" s="20" t="s">
        <v>143</v>
      </c>
      <c r="AF9" s="20" t="s">
        <v>143</v>
      </c>
      <c r="AG9" s="20" t="s">
        <v>162</v>
      </c>
      <c r="AH9" s="20" t="s">
        <v>143</v>
      </c>
      <c r="AI9" s="20"/>
      <c r="AJ9" s="20"/>
      <c r="AK9" s="20"/>
      <c r="AL9" s="20"/>
      <c r="AM9" s="20"/>
      <c r="AN9" s="20"/>
      <c r="AO9" s="20"/>
      <c r="AP9" s="20"/>
      <c r="AQ9" s="20"/>
      <c r="AR9" s="20"/>
      <c r="AS9" s="20"/>
      <c r="AT9" s="20"/>
      <c r="AU9" s="20"/>
      <c r="AV9" s="20"/>
      <c r="AW9" s="20"/>
      <c r="AX9" s="20"/>
      <c r="AY9" s="20"/>
      <c r="AZ9" s="20"/>
      <c r="BA9" s="20"/>
      <c r="BB9" s="20"/>
      <c r="BC9" s="20"/>
      <c r="BE9" s="18">
        <f t="shared" si="0"/>
        <v>0</v>
      </c>
    </row>
    <row r="10" s="18" customFormat="1" ht="22.5" hidden="1" spans="1:57">
      <c r="A10" s="20">
        <v>9</v>
      </c>
      <c r="B10" s="20" t="s">
        <v>174</v>
      </c>
      <c r="C10" s="20" t="s">
        <v>175</v>
      </c>
      <c r="D10" s="20" t="s">
        <v>175</v>
      </c>
      <c r="E10" s="20" t="s">
        <v>136</v>
      </c>
      <c r="F10" s="20" t="s">
        <v>157</v>
      </c>
      <c r="G10" s="20" t="str">
        <f t="shared" si="1"/>
        <v>韶关市</v>
      </c>
      <c r="H10" s="20" t="s">
        <v>179</v>
      </c>
      <c r="I10" s="20" t="s">
        <v>179</v>
      </c>
      <c r="J10" s="21">
        <v>40</v>
      </c>
      <c r="K10" s="21">
        <v>0</v>
      </c>
      <c r="L10" s="21">
        <v>40</v>
      </c>
      <c r="M10" s="21">
        <v>40</v>
      </c>
      <c r="N10" s="21">
        <v>0</v>
      </c>
      <c r="O10" s="21">
        <v>0</v>
      </c>
      <c r="P10" s="21">
        <v>0</v>
      </c>
      <c r="Q10" s="21">
        <v>0</v>
      </c>
      <c r="R10" s="21">
        <v>0</v>
      </c>
      <c r="S10" s="21">
        <v>0</v>
      </c>
      <c r="T10" s="21">
        <v>0</v>
      </c>
      <c r="U10" s="21">
        <v>0</v>
      </c>
      <c r="V10" s="21">
        <v>0</v>
      </c>
      <c r="W10" s="21">
        <v>40</v>
      </c>
      <c r="X10" s="20" t="s">
        <v>140</v>
      </c>
      <c r="Y10" s="20" t="s">
        <v>180</v>
      </c>
      <c r="Z10" s="20" t="s">
        <v>143</v>
      </c>
      <c r="AA10" s="20" t="s">
        <v>143</v>
      </c>
      <c r="AB10" s="20" t="s">
        <v>143</v>
      </c>
      <c r="AC10" s="20" t="s">
        <v>143</v>
      </c>
      <c r="AD10" s="21">
        <v>0</v>
      </c>
      <c r="AE10" s="20" t="s">
        <v>179</v>
      </c>
      <c r="AF10" s="21">
        <v>2</v>
      </c>
      <c r="AG10" s="20" t="s">
        <v>170</v>
      </c>
      <c r="AH10" s="20" t="s">
        <v>181</v>
      </c>
      <c r="AI10" s="20"/>
      <c r="AJ10" s="20"/>
      <c r="AK10" s="20"/>
      <c r="AL10" s="20"/>
      <c r="AM10" s="20"/>
      <c r="AN10" s="20"/>
      <c r="AO10" s="20"/>
      <c r="AP10" s="20"/>
      <c r="AQ10" s="20"/>
      <c r="AR10" s="20"/>
      <c r="AS10" s="20"/>
      <c r="AT10" s="20"/>
      <c r="AU10" s="20"/>
      <c r="AV10" s="20"/>
      <c r="AW10" s="20"/>
      <c r="AX10" s="20"/>
      <c r="AY10" s="20"/>
      <c r="AZ10" s="20"/>
      <c r="BA10" s="20"/>
      <c r="BB10" s="20"/>
      <c r="BC10" s="20"/>
      <c r="BE10" s="18">
        <f t="shared" si="0"/>
        <v>0</v>
      </c>
    </row>
    <row r="11" s="18" customFormat="1" ht="22.5" hidden="1" spans="1:57">
      <c r="A11" s="20">
        <v>10</v>
      </c>
      <c r="B11" s="20" t="s">
        <v>174</v>
      </c>
      <c r="C11" s="20" t="s">
        <v>175</v>
      </c>
      <c r="D11" s="20" t="s">
        <v>175</v>
      </c>
      <c r="E11" s="20" t="s">
        <v>136</v>
      </c>
      <c r="F11" s="20" t="s">
        <v>182</v>
      </c>
      <c r="G11" s="20" t="str">
        <f t="shared" ref="G11:G16" si="2">F11</f>
        <v>南雄市</v>
      </c>
      <c r="H11" s="20" t="s">
        <v>183</v>
      </c>
      <c r="I11" s="20" t="s">
        <v>184</v>
      </c>
      <c r="J11" s="21">
        <v>150</v>
      </c>
      <c r="K11" s="21">
        <v>0</v>
      </c>
      <c r="L11" s="21">
        <v>150</v>
      </c>
      <c r="M11" s="21">
        <v>150</v>
      </c>
      <c r="N11" s="21">
        <v>0</v>
      </c>
      <c r="O11" s="21">
        <v>0</v>
      </c>
      <c r="P11" s="21">
        <v>0</v>
      </c>
      <c r="Q11" s="21">
        <v>0</v>
      </c>
      <c r="R11" s="21">
        <v>0</v>
      </c>
      <c r="S11" s="21">
        <v>0</v>
      </c>
      <c r="T11" s="21">
        <v>0</v>
      </c>
      <c r="U11" s="21">
        <v>0</v>
      </c>
      <c r="V11" s="21">
        <v>0</v>
      </c>
      <c r="W11" s="21">
        <v>150</v>
      </c>
      <c r="X11" s="20" t="s">
        <v>160</v>
      </c>
      <c r="Y11" s="20" t="s">
        <v>185</v>
      </c>
      <c r="Z11" s="20" t="s">
        <v>186</v>
      </c>
      <c r="AA11" s="20" t="s">
        <v>143</v>
      </c>
      <c r="AB11" s="20" t="s">
        <v>143</v>
      </c>
      <c r="AC11" s="20" t="s">
        <v>184</v>
      </c>
      <c r="AD11" s="21">
        <v>2</v>
      </c>
      <c r="AE11" s="20" t="s">
        <v>143</v>
      </c>
      <c r="AF11" s="20" t="s">
        <v>143</v>
      </c>
      <c r="AG11" s="20" t="s">
        <v>187</v>
      </c>
      <c r="AH11" s="20" t="s">
        <v>143</v>
      </c>
      <c r="AI11" s="20"/>
      <c r="AJ11" s="20"/>
      <c r="AK11" s="20"/>
      <c r="AL11" s="20"/>
      <c r="AM11" s="20"/>
      <c r="AN11" s="20"/>
      <c r="AO11" s="20"/>
      <c r="AP11" s="20"/>
      <c r="AQ11" s="20"/>
      <c r="AR11" s="20"/>
      <c r="AS11" s="20"/>
      <c r="AT11" s="20"/>
      <c r="AU11" s="20"/>
      <c r="AV11" s="20"/>
      <c r="AW11" s="20"/>
      <c r="AX11" s="20"/>
      <c r="AY11" s="20"/>
      <c r="AZ11" s="20"/>
      <c r="BA11" s="20"/>
      <c r="BB11" s="20"/>
      <c r="BC11" s="20"/>
      <c r="BE11" s="18">
        <f t="shared" si="0"/>
        <v>0</v>
      </c>
    </row>
    <row r="12" s="18" customFormat="1" ht="33.75" hidden="1" spans="1:57">
      <c r="A12" s="20">
        <v>11</v>
      </c>
      <c r="B12" s="20" t="s">
        <v>188</v>
      </c>
      <c r="C12" s="20" t="s">
        <v>160</v>
      </c>
      <c r="D12" s="20" t="s">
        <v>175</v>
      </c>
      <c r="E12" s="20" t="s">
        <v>136</v>
      </c>
      <c r="F12" s="20" t="s">
        <v>182</v>
      </c>
      <c r="G12" s="20" t="str">
        <f t="shared" si="2"/>
        <v>南雄市</v>
      </c>
      <c r="H12" s="20" t="s">
        <v>189</v>
      </c>
      <c r="I12" s="20" t="s">
        <v>190</v>
      </c>
      <c r="J12" s="21">
        <v>100</v>
      </c>
      <c r="K12" s="21">
        <v>0</v>
      </c>
      <c r="L12" s="21">
        <v>100</v>
      </c>
      <c r="M12" s="21">
        <v>100</v>
      </c>
      <c r="N12" s="21">
        <v>0</v>
      </c>
      <c r="O12" s="21">
        <v>0</v>
      </c>
      <c r="P12" s="21">
        <v>0</v>
      </c>
      <c r="Q12" s="21">
        <v>0</v>
      </c>
      <c r="R12" s="21">
        <v>0</v>
      </c>
      <c r="S12" s="21">
        <v>0</v>
      </c>
      <c r="T12" s="21">
        <v>10</v>
      </c>
      <c r="U12" s="21">
        <v>40</v>
      </c>
      <c r="V12" s="21">
        <v>70</v>
      </c>
      <c r="W12" s="21">
        <v>100</v>
      </c>
      <c r="X12" s="20" t="s">
        <v>191</v>
      </c>
      <c r="Y12" s="20" t="s">
        <v>185</v>
      </c>
      <c r="Z12" s="20" t="s">
        <v>192</v>
      </c>
      <c r="AA12" s="20" t="s">
        <v>190</v>
      </c>
      <c r="AB12" s="21">
        <v>100</v>
      </c>
      <c r="AC12" s="20" t="s">
        <v>143</v>
      </c>
      <c r="AD12" s="20" t="s">
        <v>143</v>
      </c>
      <c r="AE12" s="20" t="s">
        <v>143</v>
      </c>
      <c r="AF12" s="20" t="s">
        <v>143</v>
      </c>
      <c r="AG12" s="20" t="s">
        <v>162</v>
      </c>
      <c r="AH12" s="20" t="s">
        <v>143</v>
      </c>
      <c r="AI12" s="20">
        <v>1</v>
      </c>
      <c r="AJ12" s="20">
        <v>100</v>
      </c>
      <c r="AK12" s="20"/>
      <c r="AL12" s="20"/>
      <c r="AM12" s="20"/>
      <c r="AN12" s="20"/>
      <c r="AO12" s="20"/>
      <c r="AP12" s="20"/>
      <c r="AQ12" s="20"/>
      <c r="AR12" s="20"/>
      <c r="AS12" s="20"/>
      <c r="AT12" s="20"/>
      <c r="AU12" s="20"/>
      <c r="AV12" s="20"/>
      <c r="AW12" s="20"/>
      <c r="AX12" s="20"/>
      <c r="AY12" s="20"/>
      <c r="AZ12" s="20"/>
      <c r="BA12" s="20"/>
      <c r="BB12" s="20"/>
      <c r="BC12" s="20"/>
      <c r="BE12" s="18">
        <f t="shared" si="0"/>
        <v>101</v>
      </c>
    </row>
    <row r="13" s="18" customFormat="1" ht="33.75" hidden="1" spans="1:57">
      <c r="A13" s="20">
        <v>12</v>
      </c>
      <c r="B13" s="20" t="s">
        <v>188</v>
      </c>
      <c r="C13" s="20" t="s">
        <v>160</v>
      </c>
      <c r="D13" s="20" t="s">
        <v>175</v>
      </c>
      <c r="E13" s="20" t="s">
        <v>136</v>
      </c>
      <c r="F13" s="20" t="s">
        <v>182</v>
      </c>
      <c r="G13" s="20" t="str">
        <f t="shared" si="2"/>
        <v>南雄市</v>
      </c>
      <c r="H13" s="20" t="s">
        <v>193</v>
      </c>
      <c r="I13" s="20" t="s">
        <v>194</v>
      </c>
      <c r="J13" s="21">
        <v>300</v>
      </c>
      <c r="K13" s="21">
        <v>0</v>
      </c>
      <c r="L13" s="21">
        <v>300</v>
      </c>
      <c r="M13" s="21">
        <v>300</v>
      </c>
      <c r="N13" s="21">
        <v>0</v>
      </c>
      <c r="O13" s="21">
        <v>0</v>
      </c>
      <c r="P13" s="21">
        <v>0</v>
      </c>
      <c r="Q13" s="21">
        <v>0</v>
      </c>
      <c r="R13" s="21">
        <v>0</v>
      </c>
      <c r="S13" s="21">
        <v>30</v>
      </c>
      <c r="T13" s="21">
        <v>100</v>
      </c>
      <c r="U13" s="21">
        <v>185</v>
      </c>
      <c r="V13" s="21">
        <v>250</v>
      </c>
      <c r="W13" s="21">
        <v>300</v>
      </c>
      <c r="X13" s="20" t="s">
        <v>195</v>
      </c>
      <c r="Y13" s="20" t="s">
        <v>185</v>
      </c>
      <c r="Z13" s="20" t="s">
        <v>192</v>
      </c>
      <c r="AA13" s="20" t="s">
        <v>194</v>
      </c>
      <c r="AB13" s="21">
        <v>660</v>
      </c>
      <c r="AC13" s="20" t="s">
        <v>143</v>
      </c>
      <c r="AD13" s="20" t="s">
        <v>143</v>
      </c>
      <c r="AE13" s="20" t="s">
        <v>143</v>
      </c>
      <c r="AF13" s="20" t="s">
        <v>143</v>
      </c>
      <c r="AG13" s="20" t="s">
        <v>162</v>
      </c>
      <c r="AH13" s="20" t="s">
        <v>143</v>
      </c>
      <c r="AI13" s="20">
        <v>1</v>
      </c>
      <c r="AJ13" s="20">
        <v>660</v>
      </c>
      <c r="AK13" s="20"/>
      <c r="AL13" s="20"/>
      <c r="AM13" s="20"/>
      <c r="AN13" s="20"/>
      <c r="AO13" s="20"/>
      <c r="AP13" s="20"/>
      <c r="AQ13" s="20"/>
      <c r="AR13" s="20"/>
      <c r="AS13" s="20"/>
      <c r="AT13" s="20"/>
      <c r="AU13" s="20"/>
      <c r="AV13" s="20"/>
      <c r="AW13" s="20"/>
      <c r="AX13" s="20"/>
      <c r="AY13" s="20"/>
      <c r="AZ13" s="20"/>
      <c r="BA13" s="20"/>
      <c r="BB13" s="20"/>
      <c r="BC13" s="20"/>
      <c r="BE13" s="18">
        <f t="shared" si="0"/>
        <v>661</v>
      </c>
    </row>
    <row r="14" s="18" customFormat="1" ht="22.5" spans="1:57">
      <c r="A14" s="20">
        <v>13</v>
      </c>
      <c r="B14" s="20" t="s">
        <v>147</v>
      </c>
      <c r="C14" s="20" t="s">
        <v>135</v>
      </c>
      <c r="D14" s="20" t="s">
        <v>135</v>
      </c>
      <c r="E14" s="20" t="s">
        <v>136</v>
      </c>
      <c r="F14" s="20" t="s">
        <v>182</v>
      </c>
      <c r="G14" s="20" t="str">
        <f t="shared" si="2"/>
        <v>南雄市</v>
      </c>
      <c r="H14" s="20" t="s">
        <v>196</v>
      </c>
      <c r="I14" s="20" t="s">
        <v>197</v>
      </c>
      <c r="J14" s="21">
        <v>90</v>
      </c>
      <c r="K14" s="21">
        <v>0</v>
      </c>
      <c r="L14" s="21">
        <v>90</v>
      </c>
      <c r="M14" s="21">
        <v>90</v>
      </c>
      <c r="N14" s="21">
        <v>0</v>
      </c>
      <c r="O14" s="21">
        <v>0</v>
      </c>
      <c r="P14" s="21">
        <v>0</v>
      </c>
      <c r="Q14" s="21">
        <v>0</v>
      </c>
      <c r="R14" s="21">
        <v>0</v>
      </c>
      <c r="S14" s="21">
        <v>0</v>
      </c>
      <c r="T14" s="21">
        <v>0</v>
      </c>
      <c r="U14" s="21">
        <v>0</v>
      </c>
      <c r="V14" s="21">
        <v>0</v>
      </c>
      <c r="W14" s="21">
        <v>90</v>
      </c>
      <c r="X14" s="20" t="s">
        <v>160</v>
      </c>
      <c r="Y14" s="20" t="s">
        <v>185</v>
      </c>
      <c r="Z14" s="20" t="s">
        <v>186</v>
      </c>
      <c r="AA14" s="20" t="s">
        <v>143</v>
      </c>
      <c r="AB14" s="20" t="s">
        <v>143</v>
      </c>
      <c r="AC14" s="20" t="s">
        <v>197</v>
      </c>
      <c r="AD14" s="21">
        <v>1</v>
      </c>
      <c r="AE14" s="20" t="s">
        <v>143</v>
      </c>
      <c r="AF14" s="20" t="s">
        <v>143</v>
      </c>
      <c r="AG14" s="20" t="s">
        <v>187</v>
      </c>
      <c r="AH14" s="20" t="s">
        <v>143</v>
      </c>
      <c r="AI14" s="20">
        <v>0</v>
      </c>
      <c r="AJ14" s="20">
        <v>0</v>
      </c>
      <c r="AK14" s="20">
        <f>IF(AJ14&lt;&gt;0,因素值!C$2,0)</f>
        <v>0</v>
      </c>
      <c r="AL14" s="20">
        <v>0</v>
      </c>
      <c r="AM14" s="20">
        <f>IF(AL14&lt;&gt;0,因素值!E$2,0)</f>
        <v>0</v>
      </c>
      <c r="AN14" s="20">
        <v>1</v>
      </c>
      <c r="AO14" s="20">
        <f>AN14*因素值!G$2</f>
        <v>5</v>
      </c>
      <c r="AP14" s="20">
        <v>0</v>
      </c>
      <c r="AQ14" s="20">
        <f>AP14*因素值!I$2</f>
        <v>0</v>
      </c>
      <c r="AR14" s="20">
        <v>0</v>
      </c>
      <c r="AS14" s="20">
        <f>AR14*因素值!K$2</f>
        <v>0</v>
      </c>
      <c r="AT14" s="20">
        <v>0</v>
      </c>
      <c r="AU14" s="20">
        <f>IF(AT14&lt;&gt;0,因素值!M$2,0)</f>
        <v>0</v>
      </c>
      <c r="AV14" s="20">
        <v>0</v>
      </c>
      <c r="AW14" s="20">
        <f>IF(AV14&lt;&gt;0,因素值!O$2,0)</f>
        <v>0</v>
      </c>
      <c r="AX14" s="20">
        <v>0</v>
      </c>
      <c r="AY14" s="20">
        <f>IF(AX14&lt;&gt;0,因素值!Q$2,0)</f>
        <v>0</v>
      </c>
      <c r="AZ14" s="20">
        <v>0</v>
      </c>
      <c r="BA14" s="20">
        <f>IF(AZ14&lt;&gt;0,因素值!S$2,0)</f>
        <v>0</v>
      </c>
      <c r="BB14" s="20">
        <v>0</v>
      </c>
      <c r="BC14" s="20">
        <f>IF(BB14&lt;&gt;0,因素值!U$2,0)</f>
        <v>0</v>
      </c>
      <c r="BE14" s="18">
        <f t="shared" si="0"/>
        <v>6</v>
      </c>
    </row>
    <row r="15" s="18" customFormat="1" ht="22.5" spans="1:57">
      <c r="A15" s="20">
        <v>14</v>
      </c>
      <c r="B15" s="20" t="s">
        <v>147</v>
      </c>
      <c r="C15" s="20" t="s">
        <v>135</v>
      </c>
      <c r="D15" s="20" t="s">
        <v>135</v>
      </c>
      <c r="E15" s="20" t="s">
        <v>136</v>
      </c>
      <c r="F15" s="20" t="s">
        <v>182</v>
      </c>
      <c r="G15" s="20" t="str">
        <f t="shared" si="2"/>
        <v>南雄市</v>
      </c>
      <c r="H15" s="20" t="s">
        <v>50</v>
      </c>
      <c r="I15" s="20" t="s">
        <v>198</v>
      </c>
      <c r="J15" s="21">
        <v>40</v>
      </c>
      <c r="K15" s="21">
        <v>0</v>
      </c>
      <c r="L15" s="21">
        <v>40</v>
      </c>
      <c r="M15" s="21">
        <v>40</v>
      </c>
      <c r="N15" s="21">
        <v>0</v>
      </c>
      <c r="O15" s="21">
        <v>0</v>
      </c>
      <c r="P15" s="21">
        <v>0</v>
      </c>
      <c r="Q15" s="21">
        <v>0</v>
      </c>
      <c r="R15" s="21">
        <v>0</v>
      </c>
      <c r="S15" s="21">
        <v>0</v>
      </c>
      <c r="T15" s="21">
        <v>0</v>
      </c>
      <c r="U15" s="21">
        <v>0</v>
      </c>
      <c r="V15" s="21">
        <v>0</v>
      </c>
      <c r="W15" s="21">
        <v>40</v>
      </c>
      <c r="X15" s="20" t="s">
        <v>160</v>
      </c>
      <c r="Y15" s="20" t="s">
        <v>185</v>
      </c>
      <c r="Z15" s="20" t="s">
        <v>143</v>
      </c>
      <c r="AA15" s="20" t="s">
        <v>143</v>
      </c>
      <c r="AB15" s="20" t="s">
        <v>143</v>
      </c>
      <c r="AC15" s="20" t="s">
        <v>198</v>
      </c>
      <c r="AD15" s="20" t="s">
        <v>199</v>
      </c>
      <c r="AE15" s="20" t="s">
        <v>143</v>
      </c>
      <c r="AF15" s="20" t="s">
        <v>143</v>
      </c>
      <c r="AG15" s="20" t="s">
        <v>162</v>
      </c>
      <c r="AH15" s="20" t="s">
        <v>143</v>
      </c>
      <c r="AI15" s="20">
        <v>0</v>
      </c>
      <c r="AJ15" s="20">
        <v>0</v>
      </c>
      <c r="AK15" s="20">
        <f>IF(AJ15&lt;&gt;0,因素值!C$2,0)</f>
        <v>0</v>
      </c>
      <c r="AL15" s="20">
        <v>0</v>
      </c>
      <c r="AM15" s="20">
        <f>IF(AL15&lt;&gt;0,因素值!E$2,0)</f>
        <v>0</v>
      </c>
      <c r="AN15" s="20">
        <v>0</v>
      </c>
      <c r="AO15" s="20">
        <f>AN15*因素值!G$2</f>
        <v>0</v>
      </c>
      <c r="AP15" s="20">
        <v>0</v>
      </c>
      <c r="AQ15" s="20">
        <f>AP15*因素值!I$2</f>
        <v>0</v>
      </c>
      <c r="AR15" s="20">
        <v>0</v>
      </c>
      <c r="AS15" s="20">
        <f>AR15*因素值!K$2</f>
        <v>0</v>
      </c>
      <c r="AT15" s="20">
        <v>25</v>
      </c>
      <c r="AU15" s="20">
        <f>IF(AT15&lt;&gt;0,因素值!M$2,0)</f>
        <v>4</v>
      </c>
      <c r="AV15" s="20">
        <v>0</v>
      </c>
      <c r="AW15" s="20">
        <f>IF(AV15&lt;&gt;0,因素值!O$2,0)</f>
        <v>0</v>
      </c>
      <c r="AX15" s="20">
        <v>0</v>
      </c>
      <c r="AY15" s="20">
        <f>IF(AX15&lt;&gt;0,因素值!Q$2,0)</f>
        <v>0</v>
      </c>
      <c r="AZ15" s="20">
        <v>0</v>
      </c>
      <c r="BA15" s="20">
        <f>IF(AZ15&lt;&gt;0,因素值!S$2,0)</f>
        <v>0</v>
      </c>
      <c r="BB15" s="20">
        <v>0</v>
      </c>
      <c r="BC15" s="20">
        <f>IF(BB15&lt;&gt;0,因素值!U$2,0)</f>
        <v>0</v>
      </c>
      <c r="BE15" s="18">
        <f t="shared" si="0"/>
        <v>29</v>
      </c>
    </row>
    <row r="16" s="18" customFormat="1" ht="45" hidden="1" spans="1:57">
      <c r="A16" s="20">
        <v>15</v>
      </c>
      <c r="B16" s="20" t="s">
        <v>174</v>
      </c>
      <c r="C16" s="20" t="s">
        <v>175</v>
      </c>
      <c r="D16" s="20" t="s">
        <v>175</v>
      </c>
      <c r="E16" s="20" t="s">
        <v>136</v>
      </c>
      <c r="F16" s="20" t="s">
        <v>182</v>
      </c>
      <c r="G16" s="20" t="str">
        <f t="shared" si="2"/>
        <v>南雄市</v>
      </c>
      <c r="H16" s="20" t="s">
        <v>200</v>
      </c>
      <c r="I16" s="20" t="s">
        <v>201</v>
      </c>
      <c r="J16" s="21">
        <v>150</v>
      </c>
      <c r="K16" s="21">
        <v>0</v>
      </c>
      <c r="L16" s="21">
        <v>150</v>
      </c>
      <c r="M16" s="21">
        <v>150</v>
      </c>
      <c r="N16" s="21">
        <v>0</v>
      </c>
      <c r="O16" s="21">
        <v>0</v>
      </c>
      <c r="P16" s="21">
        <v>0</v>
      </c>
      <c r="Q16" s="21">
        <v>0</v>
      </c>
      <c r="R16" s="21">
        <v>0</v>
      </c>
      <c r="S16" s="21">
        <v>0</v>
      </c>
      <c r="T16" s="21">
        <v>0</v>
      </c>
      <c r="U16" s="21">
        <v>0</v>
      </c>
      <c r="V16" s="21">
        <v>0</v>
      </c>
      <c r="W16" s="21">
        <v>150</v>
      </c>
      <c r="X16" s="20" t="s">
        <v>160</v>
      </c>
      <c r="Y16" s="20" t="s">
        <v>185</v>
      </c>
      <c r="Z16" s="20" t="s">
        <v>186</v>
      </c>
      <c r="AA16" s="20" t="s">
        <v>143</v>
      </c>
      <c r="AB16" s="20" t="s">
        <v>143</v>
      </c>
      <c r="AC16" s="20" t="s">
        <v>201</v>
      </c>
      <c r="AD16" s="20" t="s">
        <v>202</v>
      </c>
      <c r="AE16" s="20" t="s">
        <v>143</v>
      </c>
      <c r="AF16" s="20" t="s">
        <v>143</v>
      </c>
      <c r="AG16" s="20" t="s">
        <v>187</v>
      </c>
      <c r="AH16" s="20" t="s">
        <v>143</v>
      </c>
      <c r="AI16" s="20"/>
      <c r="AJ16" s="20"/>
      <c r="AK16" s="20"/>
      <c r="AL16" s="20"/>
      <c r="AM16" s="20"/>
      <c r="AN16" s="20"/>
      <c r="AO16" s="20"/>
      <c r="AP16" s="20"/>
      <c r="AQ16" s="20"/>
      <c r="AR16" s="20"/>
      <c r="AS16" s="20"/>
      <c r="AT16" s="20"/>
      <c r="AU16" s="20"/>
      <c r="AV16" s="20"/>
      <c r="AW16" s="20"/>
      <c r="AX16" s="20"/>
      <c r="AY16" s="20"/>
      <c r="AZ16" s="20"/>
      <c r="BA16" s="20"/>
      <c r="BB16" s="20"/>
      <c r="BC16" s="20"/>
      <c r="BE16" s="18">
        <f t="shared" si="0"/>
        <v>0</v>
      </c>
    </row>
    <row r="17" s="18" customFormat="1" ht="33.75" spans="1:57">
      <c r="A17" s="20">
        <v>16</v>
      </c>
      <c r="B17" s="20" t="s">
        <v>147</v>
      </c>
      <c r="C17" s="20" t="s">
        <v>135</v>
      </c>
      <c r="D17" s="20" t="s">
        <v>135</v>
      </c>
      <c r="E17" s="20" t="s">
        <v>203</v>
      </c>
      <c r="F17" s="20" t="s">
        <v>203</v>
      </c>
      <c r="G17" s="20" t="str">
        <f>E17</f>
        <v>汕头市</v>
      </c>
      <c r="H17" s="20" t="s">
        <v>204</v>
      </c>
      <c r="I17" s="20" t="s">
        <v>205</v>
      </c>
      <c r="J17" s="21">
        <v>30</v>
      </c>
      <c r="K17" s="21">
        <v>0</v>
      </c>
      <c r="L17" s="21">
        <v>30</v>
      </c>
      <c r="M17" s="21">
        <v>30</v>
      </c>
      <c r="N17" s="21">
        <v>0</v>
      </c>
      <c r="O17" s="21">
        <v>0</v>
      </c>
      <c r="P17" s="21">
        <v>0</v>
      </c>
      <c r="Q17" s="21">
        <v>0</v>
      </c>
      <c r="R17" s="21">
        <v>0</v>
      </c>
      <c r="S17" s="21">
        <v>30</v>
      </c>
      <c r="T17" s="21">
        <v>30</v>
      </c>
      <c r="U17" s="21">
        <v>30</v>
      </c>
      <c r="V17" s="21">
        <v>30</v>
      </c>
      <c r="W17" s="21">
        <v>30</v>
      </c>
      <c r="X17" s="20" t="s">
        <v>160</v>
      </c>
      <c r="Y17" s="20" t="s">
        <v>160</v>
      </c>
      <c r="Z17" s="20" t="s">
        <v>206</v>
      </c>
      <c r="AA17" s="20" t="s">
        <v>143</v>
      </c>
      <c r="AB17" s="20" t="s">
        <v>143</v>
      </c>
      <c r="AC17" s="20" t="s">
        <v>207</v>
      </c>
      <c r="AD17" s="21" t="s">
        <v>208</v>
      </c>
      <c r="AE17" s="20" t="s">
        <v>143</v>
      </c>
      <c r="AF17" s="20" t="s">
        <v>143</v>
      </c>
      <c r="AG17" s="20" t="s">
        <v>209</v>
      </c>
      <c r="AH17" s="20" t="s">
        <v>143</v>
      </c>
      <c r="AI17" s="20">
        <v>0</v>
      </c>
      <c r="AJ17" s="20">
        <v>0</v>
      </c>
      <c r="AK17" s="20">
        <f>IF(AJ17&lt;&gt;0,因素值!C$2,0)</f>
        <v>0</v>
      </c>
      <c r="AL17" s="20">
        <v>0</v>
      </c>
      <c r="AM17" s="20">
        <f>IF(AL17&lt;&gt;0,因素值!E$2,0)</f>
        <v>0</v>
      </c>
      <c r="AN17" s="20">
        <v>0</v>
      </c>
      <c r="AO17" s="20">
        <f>AN17*因素值!G$2</f>
        <v>0</v>
      </c>
      <c r="AP17" s="20">
        <v>0</v>
      </c>
      <c r="AQ17" s="20">
        <f>AP17*因素值!I$2</f>
        <v>0</v>
      </c>
      <c r="AR17" s="20">
        <v>0</v>
      </c>
      <c r="AS17" s="20">
        <f>AR17*因素值!K$2</f>
        <v>0</v>
      </c>
      <c r="AT17" s="20">
        <v>13</v>
      </c>
      <c r="AU17" s="20">
        <f>IF(AT17&lt;&gt;0,因素值!M$2,0)</f>
        <v>4</v>
      </c>
      <c r="AV17" s="20">
        <v>0</v>
      </c>
      <c r="AW17" s="20">
        <f>IF(AV17&lt;&gt;0,因素值!O$2,0)</f>
        <v>0</v>
      </c>
      <c r="AX17" s="20">
        <v>0</v>
      </c>
      <c r="AY17" s="20">
        <f>IF(AX17&lt;&gt;0,因素值!Q$2,0)</f>
        <v>0</v>
      </c>
      <c r="AZ17" s="20">
        <v>0</v>
      </c>
      <c r="BA17" s="20">
        <f>IF(AZ17&lt;&gt;0,因素值!S$2,0)</f>
        <v>0</v>
      </c>
      <c r="BB17" s="20">
        <v>0</v>
      </c>
      <c r="BC17" s="20">
        <f>IF(BB17&lt;&gt;0,因素值!U$2,0)</f>
        <v>0</v>
      </c>
      <c r="BE17" s="18">
        <f t="shared" si="0"/>
        <v>17</v>
      </c>
    </row>
    <row r="18" s="18" customFormat="1" ht="56.25" hidden="1" spans="1:57">
      <c r="A18" s="20">
        <v>17</v>
      </c>
      <c r="B18" s="20" t="s">
        <v>188</v>
      </c>
      <c r="C18" s="20" t="s">
        <v>160</v>
      </c>
      <c r="D18" s="20" t="s">
        <v>175</v>
      </c>
      <c r="E18" s="20" t="s">
        <v>203</v>
      </c>
      <c r="F18" s="20" t="s">
        <v>203</v>
      </c>
      <c r="G18" s="20" t="str">
        <f>E18</f>
        <v>汕头市</v>
      </c>
      <c r="H18" s="20" t="s">
        <v>210</v>
      </c>
      <c r="I18" s="20" t="s">
        <v>211</v>
      </c>
      <c r="J18" s="21">
        <v>222</v>
      </c>
      <c r="K18" s="21">
        <v>0</v>
      </c>
      <c r="L18" s="21">
        <v>222</v>
      </c>
      <c r="M18" s="21">
        <v>222</v>
      </c>
      <c r="N18" s="21">
        <v>0</v>
      </c>
      <c r="O18" s="21">
        <v>0</v>
      </c>
      <c r="P18" s="21">
        <v>0</v>
      </c>
      <c r="Q18" s="21">
        <v>0</v>
      </c>
      <c r="R18" s="21">
        <v>0</v>
      </c>
      <c r="S18" s="21">
        <v>0</v>
      </c>
      <c r="T18" s="21">
        <v>0</v>
      </c>
      <c r="U18" s="21">
        <v>111</v>
      </c>
      <c r="V18" s="21">
        <v>222</v>
      </c>
      <c r="W18" s="21">
        <v>222</v>
      </c>
      <c r="X18" s="20" t="s">
        <v>160</v>
      </c>
      <c r="Y18" s="20" t="s">
        <v>212</v>
      </c>
      <c r="Z18" s="20" t="s">
        <v>206</v>
      </c>
      <c r="AA18" s="20" t="s">
        <v>213</v>
      </c>
      <c r="AB18" s="21">
        <v>240</v>
      </c>
      <c r="AC18" s="20" t="s">
        <v>214</v>
      </c>
      <c r="AD18" s="22" t="s">
        <v>215</v>
      </c>
      <c r="AE18" s="20" t="s">
        <v>143</v>
      </c>
      <c r="AF18" s="20" t="s">
        <v>143</v>
      </c>
      <c r="AG18" s="20" t="s">
        <v>216</v>
      </c>
      <c r="AH18" s="20" t="s">
        <v>143</v>
      </c>
      <c r="AI18" s="20">
        <v>3</v>
      </c>
      <c r="AJ18" s="20">
        <v>240</v>
      </c>
      <c r="AK18" s="20"/>
      <c r="AL18" s="20"/>
      <c r="AM18" s="20"/>
      <c r="AN18" s="20"/>
      <c r="AO18" s="20"/>
      <c r="AP18" s="20"/>
      <c r="AQ18" s="20"/>
      <c r="AR18" s="20"/>
      <c r="AS18" s="20"/>
      <c r="AT18" s="20"/>
      <c r="AU18" s="20"/>
      <c r="AV18" s="20"/>
      <c r="AW18" s="20"/>
      <c r="AX18" s="20"/>
      <c r="AY18" s="20"/>
      <c r="AZ18" s="20"/>
      <c r="BA18" s="20"/>
      <c r="BB18" s="20"/>
      <c r="BC18" s="20"/>
      <c r="BE18" s="18">
        <f t="shared" si="0"/>
        <v>243</v>
      </c>
    </row>
    <row r="19" s="18" customFormat="1" ht="22.5" spans="1:57">
      <c r="A19" s="20">
        <v>18</v>
      </c>
      <c r="B19" s="20" t="s">
        <v>147</v>
      </c>
      <c r="C19" s="20" t="s">
        <v>135</v>
      </c>
      <c r="D19" s="20" t="s">
        <v>135</v>
      </c>
      <c r="E19" s="20" t="s">
        <v>203</v>
      </c>
      <c r="F19" s="20" t="s">
        <v>203</v>
      </c>
      <c r="G19" s="20" t="str">
        <f>E19</f>
        <v>汕头市</v>
      </c>
      <c r="H19" s="20" t="s">
        <v>217</v>
      </c>
      <c r="I19" s="20" t="s">
        <v>218</v>
      </c>
      <c r="J19" s="21">
        <v>70</v>
      </c>
      <c r="K19" s="21">
        <v>0</v>
      </c>
      <c r="L19" s="21">
        <v>70</v>
      </c>
      <c r="M19" s="21">
        <v>70</v>
      </c>
      <c r="N19" s="21">
        <v>0</v>
      </c>
      <c r="O19" s="21">
        <v>0</v>
      </c>
      <c r="P19" s="21">
        <v>0</v>
      </c>
      <c r="Q19" s="21">
        <v>0</v>
      </c>
      <c r="R19" s="21">
        <v>0</v>
      </c>
      <c r="S19" s="21">
        <v>0</v>
      </c>
      <c r="T19" s="21">
        <v>0</v>
      </c>
      <c r="U19" s="21">
        <v>70</v>
      </c>
      <c r="V19" s="21">
        <v>70</v>
      </c>
      <c r="W19" s="21">
        <v>70</v>
      </c>
      <c r="X19" s="20" t="s">
        <v>160</v>
      </c>
      <c r="Y19" s="20" t="s">
        <v>212</v>
      </c>
      <c r="Z19" s="20" t="s">
        <v>206</v>
      </c>
      <c r="AA19" s="20" t="s">
        <v>143</v>
      </c>
      <c r="AB19" s="20" t="s">
        <v>143</v>
      </c>
      <c r="AC19" s="20" t="s">
        <v>219</v>
      </c>
      <c r="AD19" s="21">
        <v>3</v>
      </c>
      <c r="AE19" s="20" t="s">
        <v>143</v>
      </c>
      <c r="AF19" s="20" t="s">
        <v>143</v>
      </c>
      <c r="AG19" s="20" t="s">
        <v>220</v>
      </c>
      <c r="AH19" s="20" t="s">
        <v>143</v>
      </c>
      <c r="AI19" s="20">
        <v>0</v>
      </c>
      <c r="AJ19" s="20">
        <v>0</v>
      </c>
      <c r="AK19" s="20">
        <f>IF(AJ19&lt;&gt;0,因素值!C$2,0)</f>
        <v>0</v>
      </c>
      <c r="AL19" s="20">
        <v>0</v>
      </c>
      <c r="AM19" s="20">
        <f>IF(AL19&lt;&gt;0,因素值!E$2,0)</f>
        <v>0</v>
      </c>
      <c r="AN19" s="20">
        <v>0</v>
      </c>
      <c r="AO19" s="20">
        <f>AN19*因素值!G$2</f>
        <v>0</v>
      </c>
      <c r="AP19" s="20">
        <v>0</v>
      </c>
      <c r="AQ19" s="20">
        <f>AP19*因素值!I$2</f>
        <v>0</v>
      </c>
      <c r="AR19" s="20">
        <v>3</v>
      </c>
      <c r="AS19" s="20">
        <f>AR19*因素值!K$2</f>
        <v>6</v>
      </c>
      <c r="AT19" s="20">
        <v>0</v>
      </c>
      <c r="AU19" s="20">
        <f>IF(AT19&lt;&gt;0,因素值!M$2,0)</f>
        <v>0</v>
      </c>
      <c r="AV19" s="20">
        <v>0</v>
      </c>
      <c r="AW19" s="20">
        <f>IF(AV19&lt;&gt;0,因素值!O$2,0)</f>
        <v>0</v>
      </c>
      <c r="AX19" s="20">
        <v>0</v>
      </c>
      <c r="AY19" s="20">
        <f>IF(AX19&lt;&gt;0,因素值!Q$2,0)</f>
        <v>0</v>
      </c>
      <c r="AZ19" s="20">
        <v>0</v>
      </c>
      <c r="BA19" s="20">
        <f>IF(AZ19&lt;&gt;0,因素值!S$2,0)</f>
        <v>0</v>
      </c>
      <c r="BB19" s="20">
        <v>0</v>
      </c>
      <c r="BC19" s="20">
        <f>IF(BB19&lt;&gt;0,因素值!U$2,0)</f>
        <v>0</v>
      </c>
      <c r="BE19" s="18">
        <f t="shared" si="0"/>
        <v>9</v>
      </c>
    </row>
    <row r="20" s="18" customFormat="1" ht="146.25" hidden="1" spans="1:57">
      <c r="A20" s="20">
        <v>19</v>
      </c>
      <c r="B20" s="20" t="s">
        <v>221</v>
      </c>
      <c r="C20" s="20" t="s">
        <v>160</v>
      </c>
      <c r="D20" s="20" t="s">
        <v>175</v>
      </c>
      <c r="E20" s="20" t="s">
        <v>203</v>
      </c>
      <c r="F20" s="20" t="s">
        <v>203</v>
      </c>
      <c r="G20" s="20" t="str">
        <f>E20</f>
        <v>汕头市</v>
      </c>
      <c r="H20" s="20" t="s">
        <v>222</v>
      </c>
      <c r="I20" s="20" t="s">
        <v>223</v>
      </c>
      <c r="J20" s="21">
        <v>160</v>
      </c>
      <c r="K20" s="21">
        <v>0</v>
      </c>
      <c r="L20" s="21">
        <v>160</v>
      </c>
      <c r="M20" s="21">
        <v>160</v>
      </c>
      <c r="N20" s="21">
        <v>0</v>
      </c>
      <c r="O20" s="21">
        <v>0</v>
      </c>
      <c r="P20" s="21">
        <v>0</v>
      </c>
      <c r="Q20" s="21">
        <v>0</v>
      </c>
      <c r="R20" s="21">
        <v>0</v>
      </c>
      <c r="S20" s="21">
        <v>0</v>
      </c>
      <c r="T20" s="21">
        <v>0</v>
      </c>
      <c r="U20" s="21">
        <v>80</v>
      </c>
      <c r="V20" s="21">
        <v>160</v>
      </c>
      <c r="W20" s="21">
        <v>160</v>
      </c>
      <c r="X20" s="20" t="s">
        <v>160</v>
      </c>
      <c r="Y20" s="20" t="s">
        <v>212</v>
      </c>
      <c r="Z20" s="20" t="s">
        <v>206</v>
      </c>
      <c r="AA20" s="21">
        <v>0</v>
      </c>
      <c r="AB20" s="20" t="s">
        <v>143</v>
      </c>
      <c r="AC20" s="20" t="s">
        <v>143</v>
      </c>
      <c r="AD20" s="20" t="s">
        <v>143</v>
      </c>
      <c r="AE20" s="20" t="s">
        <v>224</v>
      </c>
      <c r="AF20" s="20" t="s">
        <v>143</v>
      </c>
      <c r="AG20" s="20" t="s">
        <v>225</v>
      </c>
      <c r="AH20" s="20" t="s">
        <v>143</v>
      </c>
      <c r="AI20" s="20"/>
      <c r="AJ20" s="20"/>
      <c r="AK20" s="20"/>
      <c r="AL20" s="20">
        <v>1</v>
      </c>
      <c r="AM20" s="20"/>
      <c r="AN20" s="20"/>
      <c r="AO20" s="20"/>
      <c r="AP20" s="20"/>
      <c r="AQ20" s="20"/>
      <c r="AR20" s="20"/>
      <c r="AS20" s="20"/>
      <c r="AT20" s="20"/>
      <c r="AU20" s="20"/>
      <c r="AV20" s="20"/>
      <c r="AW20" s="20"/>
      <c r="AX20" s="20"/>
      <c r="AY20" s="20"/>
      <c r="AZ20" s="20"/>
      <c r="BA20" s="20"/>
      <c r="BB20" s="20"/>
      <c r="BC20" s="20"/>
      <c r="BE20" s="18">
        <f t="shared" si="0"/>
        <v>1</v>
      </c>
    </row>
    <row r="21" s="18" customFormat="1" ht="78.75" hidden="1" spans="1:57">
      <c r="A21" s="20">
        <v>20</v>
      </c>
      <c r="B21" s="20" t="s">
        <v>226</v>
      </c>
      <c r="C21" s="20" t="s">
        <v>175</v>
      </c>
      <c r="D21" s="20" t="s">
        <v>175</v>
      </c>
      <c r="E21" s="20" t="s">
        <v>203</v>
      </c>
      <c r="F21" s="20" t="s">
        <v>203</v>
      </c>
      <c r="G21" s="20" t="str">
        <f>E21</f>
        <v>汕头市</v>
      </c>
      <c r="H21" s="20" t="s">
        <v>227</v>
      </c>
      <c r="I21" s="20" t="s">
        <v>228</v>
      </c>
      <c r="J21" s="21">
        <v>150</v>
      </c>
      <c r="K21" s="21">
        <v>0</v>
      </c>
      <c r="L21" s="21">
        <v>150</v>
      </c>
      <c r="M21" s="21">
        <v>150</v>
      </c>
      <c r="N21" s="21">
        <v>0</v>
      </c>
      <c r="O21" s="21">
        <v>0</v>
      </c>
      <c r="P21" s="21">
        <v>0</v>
      </c>
      <c r="Q21" s="21">
        <v>0</v>
      </c>
      <c r="R21" s="21">
        <v>0</v>
      </c>
      <c r="S21" s="21">
        <v>0</v>
      </c>
      <c r="T21" s="21">
        <v>0</v>
      </c>
      <c r="U21" s="21">
        <v>50</v>
      </c>
      <c r="V21" s="21">
        <v>0</v>
      </c>
      <c r="W21" s="21">
        <v>150</v>
      </c>
      <c r="X21" s="20" t="s">
        <v>229</v>
      </c>
      <c r="Y21" s="20" t="s">
        <v>143</v>
      </c>
      <c r="Z21" s="20" t="s">
        <v>230</v>
      </c>
      <c r="AA21" s="21">
        <v>0</v>
      </c>
      <c r="AB21" s="20" t="s">
        <v>143</v>
      </c>
      <c r="AC21" s="20" t="s">
        <v>231</v>
      </c>
      <c r="AD21" s="20" t="s">
        <v>232</v>
      </c>
      <c r="AE21" s="21">
        <v>0</v>
      </c>
      <c r="AF21" s="21">
        <v>0</v>
      </c>
      <c r="AG21" s="20" t="s">
        <v>233</v>
      </c>
      <c r="AH21" s="20" t="s">
        <v>143</v>
      </c>
      <c r="AI21" s="20"/>
      <c r="AJ21" s="20"/>
      <c r="AK21" s="20"/>
      <c r="AL21" s="20"/>
      <c r="AM21" s="20"/>
      <c r="AN21" s="20"/>
      <c r="AO21" s="20"/>
      <c r="AP21" s="20"/>
      <c r="AQ21" s="20"/>
      <c r="AR21" s="20"/>
      <c r="AS21" s="20"/>
      <c r="AT21" s="20"/>
      <c r="AU21" s="20"/>
      <c r="AV21" s="20"/>
      <c r="AW21" s="20"/>
      <c r="AX21" s="20"/>
      <c r="AY21" s="20"/>
      <c r="AZ21" s="20"/>
      <c r="BA21" s="20"/>
      <c r="BB21" s="20"/>
      <c r="BC21" s="20"/>
      <c r="BE21" s="18">
        <f t="shared" si="0"/>
        <v>0</v>
      </c>
    </row>
    <row r="22" s="18" customFormat="1" ht="45" hidden="1" spans="1:57">
      <c r="A22" s="20">
        <v>21</v>
      </c>
      <c r="B22" s="20" t="s">
        <v>221</v>
      </c>
      <c r="C22" s="20" t="s">
        <v>160</v>
      </c>
      <c r="D22" s="20" t="s">
        <v>175</v>
      </c>
      <c r="E22" s="20" t="s">
        <v>203</v>
      </c>
      <c r="F22" s="20" t="s">
        <v>234</v>
      </c>
      <c r="G22" s="20" t="str">
        <f t="shared" ref="G22:G24" si="3">F22</f>
        <v>南澳县</v>
      </c>
      <c r="H22" s="20" t="s">
        <v>235</v>
      </c>
      <c r="I22" s="20" t="s">
        <v>236</v>
      </c>
      <c r="J22" s="21">
        <v>80</v>
      </c>
      <c r="K22" s="21">
        <v>0</v>
      </c>
      <c r="L22" s="21">
        <v>80</v>
      </c>
      <c r="M22" s="21">
        <v>80</v>
      </c>
      <c r="N22" s="21">
        <v>0</v>
      </c>
      <c r="O22" s="21">
        <v>0</v>
      </c>
      <c r="P22" s="21">
        <v>0</v>
      </c>
      <c r="Q22" s="21">
        <v>0</v>
      </c>
      <c r="R22" s="21">
        <v>0</v>
      </c>
      <c r="S22" s="21">
        <v>0</v>
      </c>
      <c r="T22" s="21">
        <v>0</v>
      </c>
      <c r="U22" s="21">
        <v>0</v>
      </c>
      <c r="V22" s="21">
        <v>0</v>
      </c>
      <c r="W22" s="21">
        <v>80</v>
      </c>
      <c r="X22" s="20" t="s">
        <v>237</v>
      </c>
      <c r="Y22" s="20" t="s">
        <v>238</v>
      </c>
      <c r="Z22" s="20" t="s">
        <v>239</v>
      </c>
      <c r="AA22" s="20" t="s">
        <v>240</v>
      </c>
      <c r="AB22" s="21">
        <v>0</v>
      </c>
      <c r="AC22" s="20" t="s">
        <v>241</v>
      </c>
      <c r="AD22" s="21" t="s">
        <v>242</v>
      </c>
      <c r="AE22" s="20" t="s">
        <v>143</v>
      </c>
      <c r="AF22" s="21">
        <v>0</v>
      </c>
      <c r="AG22" s="20" t="s">
        <v>243</v>
      </c>
      <c r="AH22" s="20" t="s">
        <v>143</v>
      </c>
      <c r="AI22" s="20">
        <v>1</v>
      </c>
      <c r="AJ22" s="20">
        <v>50</v>
      </c>
      <c r="AK22" s="20"/>
      <c r="AL22" s="20"/>
      <c r="AM22" s="20"/>
      <c r="AN22" s="20"/>
      <c r="AO22" s="20"/>
      <c r="AP22" s="20"/>
      <c r="AQ22" s="20"/>
      <c r="AR22" s="20"/>
      <c r="AS22" s="20"/>
      <c r="AT22" s="20">
        <v>6</v>
      </c>
      <c r="AU22" s="20"/>
      <c r="AV22" s="20"/>
      <c r="AW22" s="20"/>
      <c r="AX22" s="20"/>
      <c r="AY22" s="20"/>
      <c r="AZ22" s="20"/>
      <c r="BA22" s="20"/>
      <c r="BB22" s="20"/>
      <c r="BC22" s="20"/>
      <c r="BE22" s="18">
        <f t="shared" ref="BE22:BE42" si="4">SUM(AI22:BC22)</f>
        <v>57</v>
      </c>
    </row>
    <row r="23" s="18" customFormat="1" ht="33.75" spans="1:57">
      <c r="A23" s="20">
        <v>22</v>
      </c>
      <c r="B23" s="20" t="s">
        <v>147</v>
      </c>
      <c r="C23" s="20" t="s">
        <v>135</v>
      </c>
      <c r="D23" s="20" t="s">
        <v>135</v>
      </c>
      <c r="E23" s="20" t="s">
        <v>203</v>
      </c>
      <c r="F23" s="20" t="s">
        <v>234</v>
      </c>
      <c r="G23" s="20" t="str">
        <f t="shared" si="3"/>
        <v>南澳县</v>
      </c>
      <c r="H23" s="20" t="s">
        <v>219</v>
      </c>
      <c r="I23" s="20" t="s">
        <v>244</v>
      </c>
      <c r="J23" s="21">
        <v>60</v>
      </c>
      <c r="K23" s="21">
        <v>0</v>
      </c>
      <c r="L23" s="21">
        <v>60</v>
      </c>
      <c r="M23" s="21">
        <v>60</v>
      </c>
      <c r="N23" s="21">
        <v>60</v>
      </c>
      <c r="O23" s="21">
        <v>60</v>
      </c>
      <c r="P23" s="21">
        <v>60</v>
      </c>
      <c r="Q23" s="21">
        <v>60</v>
      </c>
      <c r="R23" s="21">
        <v>60</v>
      </c>
      <c r="S23" s="21">
        <v>60</v>
      </c>
      <c r="T23" s="21">
        <v>60</v>
      </c>
      <c r="U23" s="21">
        <v>60</v>
      </c>
      <c r="V23" s="21">
        <v>60</v>
      </c>
      <c r="W23" s="21">
        <v>60</v>
      </c>
      <c r="X23" s="20" t="s">
        <v>140</v>
      </c>
      <c r="Y23" s="20" t="s">
        <v>245</v>
      </c>
      <c r="Z23" s="20" t="s">
        <v>143</v>
      </c>
      <c r="AA23" s="20" t="s">
        <v>143</v>
      </c>
      <c r="AB23" s="20" t="s">
        <v>143</v>
      </c>
      <c r="AC23" s="20" t="s">
        <v>246</v>
      </c>
      <c r="AD23" s="20" t="s">
        <v>247</v>
      </c>
      <c r="AE23" s="20" t="s">
        <v>143</v>
      </c>
      <c r="AF23" s="20" t="s">
        <v>143</v>
      </c>
      <c r="AG23" s="20" t="s">
        <v>248</v>
      </c>
      <c r="AH23" s="20" t="s">
        <v>143</v>
      </c>
      <c r="AI23" s="20">
        <v>0</v>
      </c>
      <c r="AJ23" s="20">
        <v>0</v>
      </c>
      <c r="AK23" s="20">
        <f>IF(AJ23&lt;&gt;0,因素值!C$2,0)</f>
        <v>0</v>
      </c>
      <c r="AL23" s="20">
        <v>0</v>
      </c>
      <c r="AM23" s="20">
        <f>IF(AL23&lt;&gt;0,因素值!E$2,0)</f>
        <v>0</v>
      </c>
      <c r="AN23" s="20">
        <v>0</v>
      </c>
      <c r="AO23" s="20">
        <f>AN23*因素值!G$2</f>
        <v>0</v>
      </c>
      <c r="AP23" s="20">
        <v>0</v>
      </c>
      <c r="AQ23" s="20">
        <f>AP23*因素值!I$2</f>
        <v>0</v>
      </c>
      <c r="AR23" s="20">
        <v>2</v>
      </c>
      <c r="AS23" s="20">
        <f>AR23*因素值!K$2</f>
        <v>4</v>
      </c>
      <c r="AT23" s="20">
        <v>0</v>
      </c>
      <c r="AU23" s="20">
        <f>IF(AT23&lt;&gt;0,因素值!M$2,0)</f>
        <v>0</v>
      </c>
      <c r="AV23" s="20">
        <v>0</v>
      </c>
      <c r="AW23" s="20">
        <f>IF(AV23&lt;&gt;0,因素值!O$2,0)</f>
        <v>0</v>
      </c>
      <c r="AX23" s="20">
        <v>0</v>
      </c>
      <c r="AY23" s="20">
        <f>IF(AX23&lt;&gt;0,因素值!Q$2,0)</f>
        <v>0</v>
      </c>
      <c r="AZ23" s="20">
        <v>0</v>
      </c>
      <c r="BA23" s="20">
        <f>IF(AZ23&lt;&gt;0,因素值!S$2,0)</f>
        <v>0</v>
      </c>
      <c r="BB23" s="20">
        <v>0</v>
      </c>
      <c r="BC23" s="20">
        <f>IF(BB23&lt;&gt;0,因素值!U$2,0)</f>
        <v>0</v>
      </c>
      <c r="BE23" s="18">
        <f t="shared" si="4"/>
        <v>6</v>
      </c>
    </row>
    <row r="24" s="18" customFormat="1" ht="90" spans="1:57">
      <c r="A24" s="20">
        <v>23</v>
      </c>
      <c r="B24" s="20" t="s">
        <v>188</v>
      </c>
      <c r="C24" s="20" t="s">
        <v>249</v>
      </c>
      <c r="D24" s="20" t="s">
        <v>135</v>
      </c>
      <c r="E24" s="20" t="s">
        <v>203</v>
      </c>
      <c r="F24" s="20" t="s">
        <v>234</v>
      </c>
      <c r="G24" s="20" t="str">
        <f t="shared" si="3"/>
        <v>南澳县</v>
      </c>
      <c r="H24" s="20" t="s">
        <v>250</v>
      </c>
      <c r="I24" s="20" t="s">
        <v>251</v>
      </c>
      <c r="J24" s="21">
        <v>270</v>
      </c>
      <c r="K24" s="21">
        <v>0</v>
      </c>
      <c r="L24" s="21">
        <v>270</v>
      </c>
      <c r="M24" s="21">
        <v>270</v>
      </c>
      <c r="N24" s="21">
        <v>0</v>
      </c>
      <c r="O24" s="21">
        <v>0</v>
      </c>
      <c r="P24" s="21">
        <v>0</v>
      </c>
      <c r="Q24" s="21">
        <v>0</v>
      </c>
      <c r="R24" s="21">
        <v>0</v>
      </c>
      <c r="S24" s="21">
        <v>0</v>
      </c>
      <c r="T24" s="21">
        <v>0</v>
      </c>
      <c r="U24" s="21">
        <v>90</v>
      </c>
      <c r="V24" s="21">
        <v>180</v>
      </c>
      <c r="W24" s="21">
        <v>270</v>
      </c>
      <c r="X24" s="20" t="s">
        <v>252</v>
      </c>
      <c r="Y24" s="20" t="s">
        <v>253</v>
      </c>
      <c r="Z24" s="20" t="s">
        <v>254</v>
      </c>
      <c r="AA24" s="20" t="s">
        <v>255</v>
      </c>
      <c r="AB24" s="20" t="s">
        <v>256</v>
      </c>
      <c r="AC24" s="20" t="s">
        <v>143</v>
      </c>
      <c r="AD24" s="20" t="s">
        <v>143</v>
      </c>
      <c r="AE24" s="20" t="s">
        <v>143</v>
      </c>
      <c r="AF24" s="20" t="s">
        <v>143</v>
      </c>
      <c r="AG24" s="20" t="s">
        <v>257</v>
      </c>
      <c r="AH24" s="20" t="s">
        <v>143</v>
      </c>
      <c r="AI24" s="20">
        <v>1</v>
      </c>
      <c r="AJ24" s="20">
        <v>1333</v>
      </c>
      <c r="AK24" s="20">
        <f>IF(AJ24&lt;&gt;0,因素值!C$2,0)</f>
        <v>2</v>
      </c>
      <c r="AL24" s="20">
        <v>0</v>
      </c>
      <c r="AM24" s="20">
        <f>IF(AL24&lt;&gt;0,因素值!E$2,0)</f>
        <v>0</v>
      </c>
      <c r="AN24" s="20">
        <v>0</v>
      </c>
      <c r="AO24" s="20">
        <f>AN24*因素值!G$2</f>
        <v>0</v>
      </c>
      <c r="AP24" s="20">
        <v>0</v>
      </c>
      <c r="AQ24" s="20">
        <f>AP24*因素值!I$2</f>
        <v>0</v>
      </c>
      <c r="AR24" s="20">
        <v>0</v>
      </c>
      <c r="AS24" s="20">
        <f>AR24*因素值!K$2</f>
        <v>0</v>
      </c>
      <c r="AT24" s="20">
        <v>0</v>
      </c>
      <c r="AU24" s="20">
        <f>IF(AT24&lt;&gt;0,因素值!M$2,0)</f>
        <v>0</v>
      </c>
      <c r="AV24" s="20">
        <v>0</v>
      </c>
      <c r="AW24" s="20">
        <f>IF(AV24&lt;&gt;0,因素值!O$2,0)</f>
        <v>0</v>
      </c>
      <c r="AX24" s="20">
        <v>0</v>
      </c>
      <c r="AY24" s="20">
        <f>IF(AX24&lt;&gt;0,因素值!Q$2,0)</f>
        <v>0</v>
      </c>
      <c r="AZ24" s="20">
        <v>0</v>
      </c>
      <c r="BA24" s="20">
        <f>IF(AZ24&lt;&gt;0,因素值!S$2,0)</f>
        <v>0</v>
      </c>
      <c r="BB24" s="20">
        <v>0</v>
      </c>
      <c r="BC24" s="20">
        <f>IF(BB24&lt;&gt;0,因素值!U$2,0)</f>
        <v>0</v>
      </c>
      <c r="BE24" s="18">
        <f t="shared" si="4"/>
        <v>1336</v>
      </c>
    </row>
    <row r="25" s="18" customFormat="1" ht="22.5" spans="1:57">
      <c r="A25" s="20">
        <v>24</v>
      </c>
      <c r="B25" s="20" t="s">
        <v>147</v>
      </c>
      <c r="C25" s="20" t="s">
        <v>135</v>
      </c>
      <c r="D25" s="20" t="s">
        <v>135</v>
      </c>
      <c r="E25" s="20" t="s">
        <v>258</v>
      </c>
      <c r="F25" s="20" t="s">
        <v>259</v>
      </c>
      <c r="G25" s="20" t="s">
        <v>259</v>
      </c>
      <c r="H25" s="20" t="s">
        <v>218</v>
      </c>
      <c r="I25" s="20" t="s">
        <v>260</v>
      </c>
      <c r="J25" s="21">
        <v>60</v>
      </c>
      <c r="K25" s="21">
        <v>20</v>
      </c>
      <c r="L25" s="21">
        <v>40</v>
      </c>
      <c r="M25" s="21">
        <v>40</v>
      </c>
      <c r="N25" s="21">
        <v>0</v>
      </c>
      <c r="O25" s="21">
        <v>0</v>
      </c>
      <c r="P25" s="21">
        <v>0</v>
      </c>
      <c r="Q25" s="21">
        <v>0</v>
      </c>
      <c r="R25" s="21">
        <v>0</v>
      </c>
      <c r="S25" s="21">
        <v>0</v>
      </c>
      <c r="T25" s="21">
        <v>0</v>
      </c>
      <c r="U25" s="21">
        <v>0</v>
      </c>
      <c r="V25" s="21">
        <v>40</v>
      </c>
      <c r="W25" s="21">
        <v>40</v>
      </c>
      <c r="X25" s="20" t="s">
        <v>140</v>
      </c>
      <c r="Y25" s="20" t="s">
        <v>261</v>
      </c>
      <c r="Z25" s="20" t="s">
        <v>262</v>
      </c>
      <c r="AA25" s="20" t="s">
        <v>143</v>
      </c>
      <c r="AB25" s="21">
        <v>0</v>
      </c>
      <c r="AC25" s="20" t="s">
        <v>260</v>
      </c>
      <c r="AD25" s="21">
        <v>2</v>
      </c>
      <c r="AE25" s="20" t="s">
        <v>143</v>
      </c>
      <c r="AF25" s="21">
        <v>0</v>
      </c>
      <c r="AG25" s="20" t="s">
        <v>263</v>
      </c>
      <c r="AH25" s="20" t="s">
        <v>143</v>
      </c>
      <c r="AI25" s="20">
        <v>0</v>
      </c>
      <c r="AJ25" s="20">
        <v>0</v>
      </c>
      <c r="AK25" s="20">
        <f>IF(AJ25&lt;&gt;0,因素值!C$2,0)</f>
        <v>0</v>
      </c>
      <c r="AL25" s="20">
        <v>0</v>
      </c>
      <c r="AM25" s="20">
        <f>IF(AL25&lt;&gt;0,因素值!E$2,0)</f>
        <v>0</v>
      </c>
      <c r="AN25" s="20">
        <v>0</v>
      </c>
      <c r="AO25" s="20">
        <f>AN25*因素值!G$2</f>
        <v>0</v>
      </c>
      <c r="AP25" s="20">
        <v>0</v>
      </c>
      <c r="AQ25" s="20">
        <f>AP25*因素值!I$2</f>
        <v>0</v>
      </c>
      <c r="AR25" s="20">
        <v>2</v>
      </c>
      <c r="AS25" s="20">
        <f>AR25*因素值!K$2</f>
        <v>4</v>
      </c>
      <c r="AT25" s="20">
        <v>0</v>
      </c>
      <c r="AU25" s="20">
        <f>IF(AT25&lt;&gt;0,因素值!M$2,0)</f>
        <v>0</v>
      </c>
      <c r="AV25" s="20">
        <v>0</v>
      </c>
      <c r="AW25" s="20">
        <f>IF(AV25&lt;&gt;0,因素值!O$2,0)</f>
        <v>0</v>
      </c>
      <c r="AX25" s="20">
        <v>0</v>
      </c>
      <c r="AY25" s="20">
        <f>IF(AX25&lt;&gt;0,因素值!Q$2,0)</f>
        <v>0</v>
      </c>
      <c r="AZ25" s="20">
        <v>0</v>
      </c>
      <c r="BA25" s="20">
        <f>IF(AZ25&lt;&gt;0,因素值!S$2,0)</f>
        <v>0</v>
      </c>
      <c r="BB25" s="20">
        <v>0</v>
      </c>
      <c r="BC25" s="20">
        <f>IF(BB25&lt;&gt;0,因素值!U$2,0)</f>
        <v>0</v>
      </c>
      <c r="BE25" s="18">
        <f t="shared" si="4"/>
        <v>6</v>
      </c>
    </row>
    <row r="26" s="18" customFormat="1" ht="45" spans="1:57">
      <c r="A26" s="20">
        <v>25</v>
      </c>
      <c r="B26" s="20" t="s">
        <v>134</v>
      </c>
      <c r="C26" s="20" t="s">
        <v>135</v>
      </c>
      <c r="D26" s="20" t="s">
        <v>135</v>
      </c>
      <c r="E26" s="20" t="s">
        <v>258</v>
      </c>
      <c r="F26" s="20" t="s">
        <v>264</v>
      </c>
      <c r="G26" s="20" t="s">
        <v>264</v>
      </c>
      <c r="H26" s="20" t="s">
        <v>265</v>
      </c>
      <c r="I26" s="20" t="s">
        <v>266</v>
      </c>
      <c r="J26" s="21">
        <v>20</v>
      </c>
      <c r="K26" s="21">
        <v>0</v>
      </c>
      <c r="L26" s="21">
        <v>20</v>
      </c>
      <c r="M26" s="21">
        <v>20</v>
      </c>
      <c r="N26" s="21">
        <v>0</v>
      </c>
      <c r="O26" s="21">
        <v>0</v>
      </c>
      <c r="P26" s="21">
        <v>0</v>
      </c>
      <c r="Q26" s="21">
        <v>0</v>
      </c>
      <c r="R26" s="21">
        <v>0</v>
      </c>
      <c r="S26" s="21">
        <v>0</v>
      </c>
      <c r="T26" s="21">
        <v>0</v>
      </c>
      <c r="U26" s="21">
        <v>0</v>
      </c>
      <c r="V26" s="21">
        <v>20</v>
      </c>
      <c r="W26" s="21">
        <v>20</v>
      </c>
      <c r="X26" s="20" t="s">
        <v>140</v>
      </c>
      <c r="Y26" s="20" t="s">
        <v>267</v>
      </c>
      <c r="Z26" s="20" t="s">
        <v>268</v>
      </c>
      <c r="AA26" s="20" t="s">
        <v>143</v>
      </c>
      <c r="AB26" s="21">
        <v>0</v>
      </c>
      <c r="AC26" s="20" t="s">
        <v>143</v>
      </c>
      <c r="AD26" s="21">
        <v>0</v>
      </c>
      <c r="AE26" s="20" t="s">
        <v>265</v>
      </c>
      <c r="AF26" s="20" t="s">
        <v>269</v>
      </c>
      <c r="AG26" s="20" t="s">
        <v>270</v>
      </c>
      <c r="AH26" s="20" t="s">
        <v>143</v>
      </c>
      <c r="AI26" s="20">
        <v>0</v>
      </c>
      <c r="AJ26" s="20">
        <v>0</v>
      </c>
      <c r="AK26" s="20">
        <f>IF(AJ26&lt;&gt;0,因素值!C$2,0)</f>
        <v>0</v>
      </c>
      <c r="AL26" s="20">
        <v>1</v>
      </c>
      <c r="AM26" s="20">
        <f>IF(AL26&lt;&gt;0,因素值!E$2,0)</f>
        <v>1</v>
      </c>
      <c r="AN26" s="20">
        <v>0</v>
      </c>
      <c r="AO26" s="20">
        <f>AN26*因素值!G$2</f>
        <v>0</v>
      </c>
      <c r="AP26" s="20">
        <v>0</v>
      </c>
      <c r="AQ26" s="20">
        <f>AP26*因素值!I$2</f>
        <v>0</v>
      </c>
      <c r="AR26" s="20">
        <v>0</v>
      </c>
      <c r="AS26" s="20">
        <f>AR26*因素值!K$2</f>
        <v>0</v>
      </c>
      <c r="AT26" s="20">
        <v>0</v>
      </c>
      <c r="AU26" s="20">
        <f>IF(AT26&lt;&gt;0,因素值!M$2,0)</f>
        <v>0</v>
      </c>
      <c r="AV26" s="20">
        <v>0</v>
      </c>
      <c r="AW26" s="20">
        <f>IF(AV26&lt;&gt;0,因素值!O$2,0)</f>
        <v>0</v>
      </c>
      <c r="AX26" s="20">
        <v>0</v>
      </c>
      <c r="AY26" s="20">
        <f>IF(AX26&lt;&gt;0,因素值!Q$2,0)</f>
        <v>0</v>
      </c>
      <c r="AZ26" s="20">
        <v>0</v>
      </c>
      <c r="BA26" s="20">
        <f>IF(AZ26&lt;&gt;0,因素值!S$2,0)</f>
        <v>0</v>
      </c>
      <c r="BB26" s="20">
        <v>0</v>
      </c>
      <c r="BC26" s="20">
        <f>IF(BB26&lt;&gt;0,因素值!U$2,0)</f>
        <v>0</v>
      </c>
      <c r="BE26" s="18">
        <f t="shared" si="4"/>
        <v>2</v>
      </c>
    </row>
    <row r="27" s="18" customFormat="1" ht="45" spans="1:57">
      <c r="A27" s="20">
        <v>26</v>
      </c>
      <c r="B27" s="20" t="s">
        <v>147</v>
      </c>
      <c r="C27" s="20" t="s">
        <v>135</v>
      </c>
      <c r="D27" s="20" t="s">
        <v>135</v>
      </c>
      <c r="E27" s="20" t="s">
        <v>258</v>
      </c>
      <c r="F27" s="20" t="s">
        <v>264</v>
      </c>
      <c r="G27" s="20" t="s">
        <v>264</v>
      </c>
      <c r="H27" s="20" t="s">
        <v>271</v>
      </c>
      <c r="I27" s="20" t="s">
        <v>272</v>
      </c>
      <c r="J27" s="21">
        <v>60</v>
      </c>
      <c r="K27" s="21">
        <v>0</v>
      </c>
      <c r="L27" s="21">
        <v>60</v>
      </c>
      <c r="M27" s="21">
        <v>60</v>
      </c>
      <c r="N27" s="21">
        <v>0</v>
      </c>
      <c r="O27" s="21">
        <v>0</v>
      </c>
      <c r="P27" s="21">
        <v>0</v>
      </c>
      <c r="Q27" s="21">
        <v>0</v>
      </c>
      <c r="R27" s="21">
        <v>0</v>
      </c>
      <c r="S27" s="21">
        <v>0</v>
      </c>
      <c r="T27" s="21">
        <v>0</v>
      </c>
      <c r="U27" s="21">
        <v>0</v>
      </c>
      <c r="V27" s="21">
        <v>60</v>
      </c>
      <c r="W27" s="21">
        <v>60</v>
      </c>
      <c r="X27" s="20" t="s">
        <v>140</v>
      </c>
      <c r="Y27" s="20" t="s">
        <v>267</v>
      </c>
      <c r="Z27" s="20" t="s">
        <v>268</v>
      </c>
      <c r="AA27" s="20" t="s">
        <v>143</v>
      </c>
      <c r="AB27" s="21">
        <v>0</v>
      </c>
      <c r="AC27" s="20" t="s">
        <v>273</v>
      </c>
      <c r="AD27" s="21">
        <v>1</v>
      </c>
      <c r="AE27" s="20" t="s">
        <v>143</v>
      </c>
      <c r="AF27" s="21">
        <v>0</v>
      </c>
      <c r="AG27" s="20" t="s">
        <v>274</v>
      </c>
      <c r="AH27" s="20" t="s">
        <v>143</v>
      </c>
      <c r="AI27" s="20">
        <v>0</v>
      </c>
      <c r="AJ27" s="20">
        <v>0</v>
      </c>
      <c r="AK27" s="20">
        <f>IF(AJ27&lt;&gt;0,因素值!C$2,0)</f>
        <v>0</v>
      </c>
      <c r="AL27" s="20">
        <v>0</v>
      </c>
      <c r="AM27" s="20">
        <f>IF(AL27&lt;&gt;0,因素值!E$2,0)</f>
        <v>0</v>
      </c>
      <c r="AN27" s="20">
        <v>1</v>
      </c>
      <c r="AO27" s="20">
        <f>AN27*因素值!G$2</f>
        <v>5</v>
      </c>
      <c r="AP27" s="20">
        <v>0</v>
      </c>
      <c r="AQ27" s="20">
        <f>AP27*因素值!I$2</f>
        <v>0</v>
      </c>
      <c r="AR27" s="20">
        <v>0</v>
      </c>
      <c r="AS27" s="20">
        <f>AR27*因素值!K$2</f>
        <v>0</v>
      </c>
      <c r="AT27" s="20">
        <v>0</v>
      </c>
      <c r="AU27" s="20">
        <f>IF(AT27&lt;&gt;0,因素值!M$2,0)</f>
        <v>0</v>
      </c>
      <c r="AV27" s="20">
        <v>0</v>
      </c>
      <c r="AW27" s="20">
        <f>IF(AV27&lt;&gt;0,因素值!O$2,0)</f>
        <v>0</v>
      </c>
      <c r="AX27" s="20">
        <v>0</v>
      </c>
      <c r="AY27" s="20">
        <f>IF(AX27&lt;&gt;0,因素值!Q$2,0)</f>
        <v>0</v>
      </c>
      <c r="AZ27" s="20">
        <v>0</v>
      </c>
      <c r="BA27" s="20">
        <f>IF(AZ27&lt;&gt;0,因素值!S$2,0)</f>
        <v>0</v>
      </c>
      <c r="BB27" s="20">
        <v>0</v>
      </c>
      <c r="BC27" s="20">
        <f>IF(BB27&lt;&gt;0,因素值!U$2,0)</f>
        <v>0</v>
      </c>
      <c r="BE27" s="18">
        <f t="shared" si="4"/>
        <v>6</v>
      </c>
    </row>
    <row r="28" s="18" customFormat="1" ht="45" hidden="1" spans="1:57">
      <c r="A28" s="20">
        <v>27</v>
      </c>
      <c r="B28" s="20" t="s">
        <v>275</v>
      </c>
      <c r="C28" s="20" t="s">
        <v>175</v>
      </c>
      <c r="D28" s="20" t="s">
        <v>175</v>
      </c>
      <c r="E28" s="20" t="s">
        <v>258</v>
      </c>
      <c r="F28" s="20" t="s">
        <v>276</v>
      </c>
      <c r="G28" s="20" t="str">
        <f t="shared" ref="G28:G33" si="5">E28</f>
        <v>江门市</v>
      </c>
      <c r="H28" s="20" t="s">
        <v>277</v>
      </c>
      <c r="I28" s="20" t="s">
        <v>278</v>
      </c>
      <c r="J28" s="21">
        <v>70</v>
      </c>
      <c r="K28" s="21">
        <v>20</v>
      </c>
      <c r="L28" s="21">
        <v>50</v>
      </c>
      <c r="M28" s="21">
        <v>50</v>
      </c>
      <c r="N28" s="21">
        <v>0</v>
      </c>
      <c r="O28" s="21">
        <v>0</v>
      </c>
      <c r="P28" s="21">
        <v>20</v>
      </c>
      <c r="Q28" s="21">
        <v>50</v>
      </c>
      <c r="R28" s="21">
        <v>50</v>
      </c>
      <c r="S28" s="21">
        <v>50</v>
      </c>
      <c r="T28" s="21">
        <v>50</v>
      </c>
      <c r="U28" s="21">
        <v>50</v>
      </c>
      <c r="V28" s="21">
        <v>50</v>
      </c>
      <c r="W28" s="21">
        <v>50</v>
      </c>
      <c r="X28" s="20" t="s">
        <v>140</v>
      </c>
      <c r="Y28" s="20" t="s">
        <v>279</v>
      </c>
      <c r="Z28" s="20" t="s">
        <v>143</v>
      </c>
      <c r="AA28" s="20" t="s">
        <v>143</v>
      </c>
      <c r="AB28" s="21">
        <v>0</v>
      </c>
      <c r="AC28" s="20" t="s">
        <v>280</v>
      </c>
      <c r="AD28" s="21">
        <v>2</v>
      </c>
      <c r="AE28" s="20" t="s">
        <v>143</v>
      </c>
      <c r="AF28" s="21">
        <v>0</v>
      </c>
      <c r="AG28" s="20" t="s">
        <v>281</v>
      </c>
      <c r="AH28" s="20" t="s">
        <v>143</v>
      </c>
      <c r="AI28" s="20"/>
      <c r="AJ28" s="20"/>
      <c r="AK28" s="20"/>
      <c r="AL28" s="20"/>
      <c r="AM28" s="20"/>
      <c r="AN28" s="20"/>
      <c r="AO28" s="20"/>
      <c r="AP28" s="20"/>
      <c r="AQ28" s="20"/>
      <c r="AR28" s="20"/>
      <c r="AS28" s="20"/>
      <c r="AT28" s="20"/>
      <c r="AU28" s="20"/>
      <c r="AV28" s="20"/>
      <c r="AW28" s="20"/>
      <c r="AX28" s="20"/>
      <c r="AY28" s="20"/>
      <c r="AZ28" s="20"/>
      <c r="BA28" s="20"/>
      <c r="BB28" s="20"/>
      <c r="BC28" s="20"/>
      <c r="BE28" s="18">
        <f t="shared" si="4"/>
        <v>0</v>
      </c>
    </row>
    <row r="29" s="18" customFormat="1" ht="56.25" hidden="1" spans="1:57">
      <c r="A29" s="20">
        <v>28</v>
      </c>
      <c r="B29" s="20" t="s">
        <v>275</v>
      </c>
      <c r="C29" s="20" t="s">
        <v>175</v>
      </c>
      <c r="D29" s="20" t="s">
        <v>175</v>
      </c>
      <c r="E29" s="20" t="s">
        <v>258</v>
      </c>
      <c r="F29" s="20" t="s">
        <v>276</v>
      </c>
      <c r="G29" s="20" t="s">
        <v>276</v>
      </c>
      <c r="H29" s="20" t="s">
        <v>282</v>
      </c>
      <c r="I29" s="20" t="s">
        <v>283</v>
      </c>
      <c r="J29" s="21">
        <v>91</v>
      </c>
      <c r="K29" s="21">
        <v>26</v>
      </c>
      <c r="L29" s="21">
        <v>65</v>
      </c>
      <c r="M29" s="21">
        <v>65</v>
      </c>
      <c r="N29" s="21">
        <v>0</v>
      </c>
      <c r="O29" s="21">
        <v>0</v>
      </c>
      <c r="P29" s="21">
        <v>5</v>
      </c>
      <c r="Q29" s="21">
        <v>35</v>
      </c>
      <c r="R29" s="21">
        <v>65</v>
      </c>
      <c r="S29" s="21">
        <v>65</v>
      </c>
      <c r="T29" s="21">
        <v>65</v>
      </c>
      <c r="U29" s="21">
        <v>65</v>
      </c>
      <c r="V29" s="21">
        <v>65</v>
      </c>
      <c r="W29" s="21">
        <v>65</v>
      </c>
      <c r="X29" s="20" t="s">
        <v>140</v>
      </c>
      <c r="Y29" s="20" t="s">
        <v>284</v>
      </c>
      <c r="Z29" s="20" t="s">
        <v>143</v>
      </c>
      <c r="AA29" s="20" t="s">
        <v>285</v>
      </c>
      <c r="AB29" s="21">
        <v>1000</v>
      </c>
      <c r="AC29" s="20" t="s">
        <v>143</v>
      </c>
      <c r="AD29" s="21">
        <v>0</v>
      </c>
      <c r="AE29" s="20" t="s">
        <v>143</v>
      </c>
      <c r="AF29" s="21">
        <v>0</v>
      </c>
      <c r="AG29" s="20" t="s">
        <v>162</v>
      </c>
      <c r="AH29" s="20" t="s">
        <v>143</v>
      </c>
      <c r="AI29" s="20">
        <v>0</v>
      </c>
      <c r="AJ29" s="20">
        <v>0</v>
      </c>
      <c r="AK29" s="20">
        <f>IF(AJ29&lt;&gt;0,因素值!C$2,0)</f>
        <v>0</v>
      </c>
      <c r="AL29" s="20">
        <v>4</v>
      </c>
      <c r="AM29" s="20">
        <f>IF(AL29&lt;&gt;0,因素值!E$2,0)</f>
        <v>1</v>
      </c>
      <c r="AN29" s="20">
        <v>0</v>
      </c>
      <c r="AO29" s="20">
        <f>AN29*因素值!G$2</f>
        <v>0</v>
      </c>
      <c r="AP29" s="20">
        <v>0</v>
      </c>
      <c r="AQ29" s="20">
        <f>AP29*因素值!I$2</f>
        <v>0</v>
      </c>
      <c r="AR29" s="20">
        <v>0</v>
      </c>
      <c r="AS29" s="20">
        <f>AR29*因素值!K$2</f>
        <v>0</v>
      </c>
      <c r="AT29" s="20">
        <v>0</v>
      </c>
      <c r="AU29" s="20">
        <f>IF(AT29&lt;&gt;0,因素值!M$2,0)</f>
        <v>0</v>
      </c>
      <c r="AV29" s="20">
        <v>0</v>
      </c>
      <c r="AW29" s="20">
        <f>IF(AV29&lt;&gt;0,因素值!O$2,0)</f>
        <v>0</v>
      </c>
      <c r="AX29" s="20">
        <v>0</v>
      </c>
      <c r="AY29" s="20">
        <f>IF(AX29&lt;&gt;0,因素值!Q$2,0)</f>
        <v>0</v>
      </c>
      <c r="AZ29" s="20">
        <v>0</v>
      </c>
      <c r="BA29" s="20">
        <f>IF(AZ29&lt;&gt;0,因素值!S$2,0)</f>
        <v>0</v>
      </c>
      <c r="BB29" s="20">
        <v>0</v>
      </c>
      <c r="BC29" s="20">
        <f>IF(BB29&lt;&gt;0,因素值!U$2,0)</f>
        <v>0</v>
      </c>
      <c r="BE29" s="18">
        <f t="shared" si="4"/>
        <v>5</v>
      </c>
    </row>
    <row r="30" s="18" customFormat="1" ht="22.5" hidden="1" spans="1:57">
      <c r="A30" s="20">
        <v>29</v>
      </c>
      <c r="B30" s="20" t="s">
        <v>174</v>
      </c>
      <c r="C30" s="20" t="s">
        <v>175</v>
      </c>
      <c r="D30" s="20" t="s">
        <v>175</v>
      </c>
      <c r="E30" s="20" t="s">
        <v>286</v>
      </c>
      <c r="F30" s="20" t="s">
        <v>286</v>
      </c>
      <c r="G30" s="20" t="str">
        <f t="shared" si="5"/>
        <v>湛江市</v>
      </c>
      <c r="H30" s="20" t="s">
        <v>287</v>
      </c>
      <c r="I30" s="20" t="s">
        <v>287</v>
      </c>
      <c r="J30" s="21">
        <v>55</v>
      </c>
      <c r="K30" s="21">
        <v>0</v>
      </c>
      <c r="L30" s="21">
        <v>55</v>
      </c>
      <c r="M30" s="21">
        <v>55</v>
      </c>
      <c r="N30" s="21">
        <v>0</v>
      </c>
      <c r="O30" s="21">
        <v>0</v>
      </c>
      <c r="P30" s="21">
        <v>0</v>
      </c>
      <c r="Q30" s="21">
        <v>0</v>
      </c>
      <c r="R30" s="21">
        <v>0</v>
      </c>
      <c r="S30" s="21">
        <v>0</v>
      </c>
      <c r="T30" s="21">
        <v>0</v>
      </c>
      <c r="U30" s="21">
        <v>55</v>
      </c>
      <c r="V30" s="21">
        <v>55</v>
      </c>
      <c r="W30" s="21">
        <v>55</v>
      </c>
      <c r="X30" s="20" t="s">
        <v>140</v>
      </c>
      <c r="Y30" s="20" t="s">
        <v>288</v>
      </c>
      <c r="Z30" s="20" t="s">
        <v>143</v>
      </c>
      <c r="AA30" s="20" t="s">
        <v>143</v>
      </c>
      <c r="AB30" s="21">
        <v>0</v>
      </c>
      <c r="AC30" s="20" t="s">
        <v>289</v>
      </c>
      <c r="AD30" s="21">
        <v>1</v>
      </c>
      <c r="AE30" s="20" t="s">
        <v>143</v>
      </c>
      <c r="AF30" s="21">
        <v>0</v>
      </c>
      <c r="AG30" s="20" t="s">
        <v>290</v>
      </c>
      <c r="AH30" s="20" t="s">
        <v>143</v>
      </c>
      <c r="AI30" s="20"/>
      <c r="AJ30" s="20"/>
      <c r="AK30" s="20"/>
      <c r="AL30" s="20"/>
      <c r="AM30" s="20"/>
      <c r="AN30" s="20"/>
      <c r="AO30" s="20"/>
      <c r="AP30" s="20"/>
      <c r="AQ30" s="20"/>
      <c r="AR30" s="20"/>
      <c r="AS30" s="20"/>
      <c r="AT30" s="20"/>
      <c r="AU30" s="20"/>
      <c r="AV30" s="20"/>
      <c r="AW30" s="20"/>
      <c r="AX30" s="20"/>
      <c r="AY30" s="20"/>
      <c r="AZ30" s="20"/>
      <c r="BA30" s="20"/>
      <c r="BB30" s="20"/>
      <c r="BC30" s="20"/>
      <c r="BE30" s="18">
        <f t="shared" si="4"/>
        <v>0</v>
      </c>
    </row>
    <row r="31" s="18" customFormat="1" ht="45" hidden="1" spans="1:57">
      <c r="A31" s="20">
        <v>30</v>
      </c>
      <c r="B31" s="20" t="s">
        <v>174</v>
      </c>
      <c r="C31" s="20" t="s">
        <v>175</v>
      </c>
      <c r="D31" s="20" t="s">
        <v>175</v>
      </c>
      <c r="E31" s="20" t="s">
        <v>286</v>
      </c>
      <c r="F31" s="20" t="s">
        <v>291</v>
      </c>
      <c r="G31" s="20" t="str">
        <f t="shared" si="5"/>
        <v>湛江市</v>
      </c>
      <c r="H31" s="20" t="s">
        <v>292</v>
      </c>
      <c r="I31" s="20" t="s">
        <v>293</v>
      </c>
      <c r="J31" s="21">
        <v>225.58</v>
      </c>
      <c r="K31" s="21">
        <v>0</v>
      </c>
      <c r="L31" s="21">
        <v>225.58</v>
      </c>
      <c r="M31" s="21">
        <v>225.58</v>
      </c>
      <c r="N31" s="21">
        <v>0</v>
      </c>
      <c r="O31" s="21">
        <v>0</v>
      </c>
      <c r="P31" s="21">
        <v>0</v>
      </c>
      <c r="Q31" s="21">
        <v>0</v>
      </c>
      <c r="R31" s="21">
        <v>0</v>
      </c>
      <c r="S31" s="21">
        <v>0</v>
      </c>
      <c r="T31" s="21">
        <v>0</v>
      </c>
      <c r="U31" s="21">
        <v>0</v>
      </c>
      <c r="V31" s="21">
        <v>0</v>
      </c>
      <c r="W31" s="21">
        <v>225.58</v>
      </c>
      <c r="X31" s="20" t="s">
        <v>140</v>
      </c>
      <c r="Y31" s="20" t="s">
        <v>294</v>
      </c>
      <c r="Z31" s="21">
        <v>0</v>
      </c>
      <c r="AA31" s="21">
        <v>0</v>
      </c>
      <c r="AB31" s="21">
        <v>0</v>
      </c>
      <c r="AC31" s="20" t="s">
        <v>295</v>
      </c>
      <c r="AD31" s="20" t="s">
        <v>296</v>
      </c>
      <c r="AE31" s="21">
        <v>0</v>
      </c>
      <c r="AF31" s="21">
        <v>0</v>
      </c>
      <c r="AG31" s="20" t="s">
        <v>297</v>
      </c>
      <c r="AH31" s="20" t="s">
        <v>143</v>
      </c>
      <c r="AI31" s="20"/>
      <c r="AJ31" s="20"/>
      <c r="AK31" s="20"/>
      <c r="AL31" s="20"/>
      <c r="AM31" s="20"/>
      <c r="AN31" s="20"/>
      <c r="AO31" s="20"/>
      <c r="AP31" s="20"/>
      <c r="AQ31" s="20"/>
      <c r="AR31" s="20"/>
      <c r="AS31" s="20"/>
      <c r="AT31" s="20"/>
      <c r="AU31" s="20"/>
      <c r="AV31" s="20"/>
      <c r="AW31" s="20"/>
      <c r="AX31" s="20"/>
      <c r="AY31" s="20"/>
      <c r="AZ31" s="20"/>
      <c r="BA31" s="20"/>
      <c r="BB31" s="20"/>
      <c r="BC31" s="20"/>
      <c r="BE31" s="18">
        <f t="shared" si="4"/>
        <v>0</v>
      </c>
    </row>
    <row r="32" s="18" customFormat="1" ht="33.75" hidden="1" spans="1:57">
      <c r="A32" s="20">
        <v>31</v>
      </c>
      <c r="B32" s="20" t="s">
        <v>174</v>
      </c>
      <c r="C32" s="20" t="s">
        <v>175</v>
      </c>
      <c r="D32" s="20" t="s">
        <v>175</v>
      </c>
      <c r="E32" s="20" t="s">
        <v>286</v>
      </c>
      <c r="F32" s="20" t="s">
        <v>291</v>
      </c>
      <c r="G32" s="20" t="str">
        <f t="shared" si="5"/>
        <v>湛江市</v>
      </c>
      <c r="H32" s="20" t="s">
        <v>298</v>
      </c>
      <c r="I32" s="20" t="s">
        <v>298</v>
      </c>
      <c r="J32" s="21">
        <v>15</v>
      </c>
      <c r="K32" s="21">
        <v>0</v>
      </c>
      <c r="L32" s="21">
        <v>15</v>
      </c>
      <c r="M32" s="21">
        <v>15</v>
      </c>
      <c r="N32" s="21">
        <v>0</v>
      </c>
      <c r="O32" s="21">
        <v>0</v>
      </c>
      <c r="P32" s="21">
        <v>0</v>
      </c>
      <c r="Q32" s="21">
        <v>0</v>
      </c>
      <c r="R32" s="21">
        <v>0</v>
      </c>
      <c r="S32" s="21">
        <v>0</v>
      </c>
      <c r="T32" s="21">
        <v>15</v>
      </c>
      <c r="U32" s="21">
        <v>15</v>
      </c>
      <c r="V32" s="21">
        <v>15</v>
      </c>
      <c r="W32" s="21">
        <v>15</v>
      </c>
      <c r="X32" s="20" t="s">
        <v>140</v>
      </c>
      <c r="Y32" s="20" t="s">
        <v>299</v>
      </c>
      <c r="Z32" s="21">
        <v>0</v>
      </c>
      <c r="AA32" s="21">
        <v>0</v>
      </c>
      <c r="AB32" s="21">
        <v>0</v>
      </c>
      <c r="AC32" s="21">
        <v>0</v>
      </c>
      <c r="AD32" s="21">
        <v>0</v>
      </c>
      <c r="AE32" s="20" t="s">
        <v>298</v>
      </c>
      <c r="AF32" s="21">
        <v>4</v>
      </c>
      <c r="AG32" s="20" t="s">
        <v>297</v>
      </c>
      <c r="AH32" s="20" t="s">
        <v>143</v>
      </c>
      <c r="AI32" s="20"/>
      <c r="AJ32" s="20"/>
      <c r="AK32" s="20"/>
      <c r="AL32" s="20"/>
      <c r="AM32" s="20"/>
      <c r="AN32" s="20"/>
      <c r="AO32" s="20"/>
      <c r="AP32" s="20"/>
      <c r="AQ32" s="20"/>
      <c r="AR32" s="20"/>
      <c r="AS32" s="20"/>
      <c r="AT32" s="20"/>
      <c r="AU32" s="20"/>
      <c r="AV32" s="20"/>
      <c r="AW32" s="20"/>
      <c r="AX32" s="20"/>
      <c r="AY32" s="20"/>
      <c r="AZ32" s="20"/>
      <c r="BA32" s="20"/>
      <c r="BB32" s="20"/>
      <c r="BC32" s="20"/>
      <c r="BE32" s="18">
        <f t="shared" si="4"/>
        <v>0</v>
      </c>
    </row>
    <row r="33" s="18" customFormat="1" ht="33.75" spans="1:57">
      <c r="A33" s="20">
        <v>32</v>
      </c>
      <c r="B33" s="20" t="s">
        <v>147</v>
      </c>
      <c r="C33" s="20" t="s">
        <v>135</v>
      </c>
      <c r="D33" s="20" t="s">
        <v>135</v>
      </c>
      <c r="E33" s="20" t="s">
        <v>286</v>
      </c>
      <c r="F33" s="20" t="s">
        <v>291</v>
      </c>
      <c r="G33" s="20" t="str">
        <f t="shared" si="5"/>
        <v>湛江市</v>
      </c>
      <c r="H33" s="20" t="s">
        <v>300</v>
      </c>
      <c r="I33" s="20" t="s">
        <v>300</v>
      </c>
      <c r="J33" s="21">
        <v>36</v>
      </c>
      <c r="K33" s="21">
        <v>0</v>
      </c>
      <c r="L33" s="21">
        <v>36</v>
      </c>
      <c r="M33" s="21">
        <v>36</v>
      </c>
      <c r="N33" s="21">
        <v>0</v>
      </c>
      <c r="O33" s="21">
        <v>0</v>
      </c>
      <c r="P33" s="21">
        <v>36</v>
      </c>
      <c r="Q33" s="21">
        <v>36</v>
      </c>
      <c r="R33" s="21">
        <v>36</v>
      </c>
      <c r="S33" s="21">
        <v>36</v>
      </c>
      <c r="T33" s="21">
        <v>36</v>
      </c>
      <c r="U33" s="21">
        <v>36</v>
      </c>
      <c r="V33" s="21">
        <v>36</v>
      </c>
      <c r="W33" s="21">
        <v>36</v>
      </c>
      <c r="X33" s="20" t="s">
        <v>140</v>
      </c>
      <c r="Y33" s="20" t="s">
        <v>301</v>
      </c>
      <c r="Z33" s="21">
        <v>0</v>
      </c>
      <c r="AA33" s="21">
        <v>0</v>
      </c>
      <c r="AB33" s="21">
        <v>0</v>
      </c>
      <c r="AC33" s="20" t="s">
        <v>300</v>
      </c>
      <c r="AD33" s="20" t="s">
        <v>302</v>
      </c>
      <c r="AE33" s="21">
        <v>0</v>
      </c>
      <c r="AF33" s="21">
        <v>0</v>
      </c>
      <c r="AG33" s="20" t="s">
        <v>297</v>
      </c>
      <c r="AH33" s="20" t="s">
        <v>143</v>
      </c>
      <c r="AI33" s="20">
        <v>0</v>
      </c>
      <c r="AJ33" s="20">
        <v>0</v>
      </c>
      <c r="AK33" s="20">
        <f>IF(AJ33&lt;&gt;0,因素值!C$2,0)</f>
        <v>0</v>
      </c>
      <c r="AL33" s="20">
        <v>0</v>
      </c>
      <c r="AM33" s="20">
        <f>IF(AL33&lt;&gt;0,因素值!E$2,0)</f>
        <v>0</v>
      </c>
      <c r="AN33" s="20">
        <v>0</v>
      </c>
      <c r="AO33" s="20">
        <f>AN33*因素值!G$2</f>
        <v>0</v>
      </c>
      <c r="AP33" s="20">
        <v>0</v>
      </c>
      <c r="AQ33" s="20">
        <f>AP33*因素值!I$2</f>
        <v>0</v>
      </c>
      <c r="AR33" s="20">
        <v>0</v>
      </c>
      <c r="AS33" s="20">
        <f>AR33*因素值!K$2</f>
        <v>0</v>
      </c>
      <c r="AT33" s="20">
        <v>18</v>
      </c>
      <c r="AU33" s="20">
        <f>IF(AT33&lt;&gt;0,因素值!M$2,0)</f>
        <v>4</v>
      </c>
      <c r="AV33" s="20">
        <v>0</v>
      </c>
      <c r="AW33" s="20">
        <f>IF(AV33&lt;&gt;0,因素值!O$2,0)</f>
        <v>0</v>
      </c>
      <c r="AX33" s="20">
        <v>0</v>
      </c>
      <c r="AY33" s="20">
        <f>IF(AX33&lt;&gt;0,因素值!Q$2,0)</f>
        <v>0</v>
      </c>
      <c r="AZ33" s="20">
        <v>0</v>
      </c>
      <c r="BA33" s="20">
        <f>IF(AZ33&lt;&gt;0,因素值!S$2,0)</f>
        <v>0</v>
      </c>
      <c r="BB33" s="20">
        <v>0</v>
      </c>
      <c r="BC33" s="20">
        <f>IF(BB33&lt;&gt;0,因素值!U$2,0)</f>
        <v>0</v>
      </c>
      <c r="BE33" s="18">
        <f t="shared" si="4"/>
        <v>22</v>
      </c>
    </row>
    <row r="34" s="18" customFormat="1" ht="22.5" hidden="1" spans="1:57">
      <c r="A34" s="20">
        <v>33</v>
      </c>
      <c r="B34" s="20" t="s">
        <v>174</v>
      </c>
      <c r="C34" s="20" t="s">
        <v>175</v>
      </c>
      <c r="D34" s="20" t="s">
        <v>175</v>
      </c>
      <c r="E34" s="20" t="s">
        <v>286</v>
      </c>
      <c r="F34" s="20" t="s">
        <v>303</v>
      </c>
      <c r="G34" s="20" t="str">
        <f>F34</f>
        <v>徐闻县</v>
      </c>
      <c r="H34" s="20" t="s">
        <v>304</v>
      </c>
      <c r="I34" s="20" t="s">
        <v>305</v>
      </c>
      <c r="J34" s="21">
        <v>180</v>
      </c>
      <c r="K34" s="21">
        <v>0</v>
      </c>
      <c r="L34" s="21">
        <v>180</v>
      </c>
      <c r="M34" s="21">
        <v>180</v>
      </c>
      <c r="N34" s="21">
        <v>0</v>
      </c>
      <c r="O34" s="21">
        <v>0</v>
      </c>
      <c r="P34" s="21">
        <v>0</v>
      </c>
      <c r="Q34" s="21">
        <v>0</v>
      </c>
      <c r="R34" s="21">
        <v>0</v>
      </c>
      <c r="S34" s="21">
        <v>0</v>
      </c>
      <c r="T34" s="21">
        <v>0</v>
      </c>
      <c r="U34" s="21">
        <v>0</v>
      </c>
      <c r="V34" s="21">
        <v>180</v>
      </c>
      <c r="W34" s="21">
        <v>180</v>
      </c>
      <c r="X34" s="20" t="s">
        <v>306</v>
      </c>
      <c r="Y34" s="20" t="s">
        <v>307</v>
      </c>
      <c r="Z34" s="20" t="s">
        <v>143</v>
      </c>
      <c r="AA34" s="20" t="s">
        <v>143</v>
      </c>
      <c r="AB34" s="21">
        <v>0</v>
      </c>
      <c r="AC34" s="20" t="s">
        <v>289</v>
      </c>
      <c r="AD34" s="21">
        <v>2</v>
      </c>
      <c r="AE34" s="20" t="s">
        <v>143</v>
      </c>
      <c r="AF34" s="21">
        <v>0</v>
      </c>
      <c r="AG34" s="20" t="s">
        <v>162</v>
      </c>
      <c r="AH34" s="20" t="s">
        <v>143</v>
      </c>
      <c r="AI34" s="20"/>
      <c r="AJ34" s="20"/>
      <c r="AK34" s="20"/>
      <c r="AL34" s="20"/>
      <c r="AM34" s="20"/>
      <c r="AN34" s="20"/>
      <c r="AO34" s="20"/>
      <c r="AP34" s="20"/>
      <c r="AQ34" s="20"/>
      <c r="AR34" s="20"/>
      <c r="AS34" s="20"/>
      <c r="AT34" s="20"/>
      <c r="AU34" s="20"/>
      <c r="AV34" s="20"/>
      <c r="AW34" s="20"/>
      <c r="AX34" s="20"/>
      <c r="AY34" s="20"/>
      <c r="AZ34" s="20"/>
      <c r="BA34" s="20"/>
      <c r="BB34" s="20"/>
      <c r="BC34" s="20"/>
      <c r="BE34" s="18">
        <f t="shared" si="4"/>
        <v>0</v>
      </c>
    </row>
    <row r="35" s="18" customFormat="1" ht="78.75" hidden="1" spans="1:57">
      <c r="A35" s="20">
        <v>34</v>
      </c>
      <c r="B35" s="20" t="s">
        <v>221</v>
      </c>
      <c r="C35" s="20" t="s">
        <v>160</v>
      </c>
      <c r="D35" s="20" t="s">
        <v>175</v>
      </c>
      <c r="E35" s="20" t="s">
        <v>286</v>
      </c>
      <c r="F35" s="20" t="s">
        <v>303</v>
      </c>
      <c r="G35" s="20" t="str">
        <f>F35</f>
        <v>徐闻县</v>
      </c>
      <c r="H35" s="20" t="s">
        <v>308</v>
      </c>
      <c r="I35" s="20" t="s">
        <v>309</v>
      </c>
      <c r="J35" s="21">
        <v>19700</v>
      </c>
      <c r="K35" s="21">
        <v>0</v>
      </c>
      <c r="L35" s="21">
        <v>19700</v>
      </c>
      <c r="M35" s="21">
        <v>19700</v>
      </c>
      <c r="N35" s="21">
        <v>0</v>
      </c>
      <c r="O35" s="21">
        <v>0</v>
      </c>
      <c r="P35" s="21">
        <v>0</v>
      </c>
      <c r="Q35" s="21">
        <v>0</v>
      </c>
      <c r="R35" s="21">
        <v>0</v>
      </c>
      <c r="S35" s="21">
        <v>0</v>
      </c>
      <c r="T35" s="21">
        <v>0</v>
      </c>
      <c r="U35" s="21">
        <v>0</v>
      </c>
      <c r="V35" s="21">
        <v>0</v>
      </c>
      <c r="W35" s="21">
        <v>19700</v>
      </c>
      <c r="X35" s="20" t="s">
        <v>160</v>
      </c>
      <c r="Y35" s="20" t="s">
        <v>143</v>
      </c>
      <c r="Z35" s="20" t="s">
        <v>310</v>
      </c>
      <c r="AA35" s="20" t="s">
        <v>311</v>
      </c>
      <c r="AB35" s="21">
        <v>267533</v>
      </c>
      <c r="AC35" s="20" t="s">
        <v>143</v>
      </c>
      <c r="AD35" s="21">
        <v>0</v>
      </c>
      <c r="AE35" s="20" t="s">
        <v>143</v>
      </c>
      <c r="AF35" s="21">
        <v>0</v>
      </c>
      <c r="AG35" s="20" t="s">
        <v>162</v>
      </c>
      <c r="AH35" s="20" t="s">
        <v>143</v>
      </c>
      <c r="AI35" s="20"/>
      <c r="AJ35" s="20"/>
      <c r="AK35" s="20"/>
      <c r="AL35" s="20"/>
      <c r="AM35" s="20"/>
      <c r="AN35" s="20"/>
      <c r="AO35" s="20"/>
      <c r="AP35" s="20"/>
      <c r="AQ35" s="20"/>
      <c r="AR35" s="20"/>
      <c r="AS35" s="20"/>
      <c r="AT35" s="20"/>
      <c r="AU35" s="20"/>
      <c r="AV35" s="20"/>
      <c r="AW35" s="20"/>
      <c r="AX35" s="20"/>
      <c r="AY35" s="20"/>
      <c r="AZ35" s="20"/>
      <c r="BA35" s="20"/>
      <c r="BB35" s="20"/>
      <c r="BC35" s="20"/>
      <c r="BE35" s="18">
        <f t="shared" si="4"/>
        <v>0</v>
      </c>
    </row>
    <row r="36" s="18" customFormat="1" ht="56.25" hidden="1" spans="1:57">
      <c r="A36" s="20">
        <v>35</v>
      </c>
      <c r="B36" s="20" t="s">
        <v>174</v>
      </c>
      <c r="C36" s="20" t="s">
        <v>175</v>
      </c>
      <c r="D36" s="20" t="s">
        <v>175</v>
      </c>
      <c r="E36" s="20" t="s">
        <v>286</v>
      </c>
      <c r="F36" s="20" t="s">
        <v>312</v>
      </c>
      <c r="G36" s="20" t="str">
        <f>F36</f>
        <v>廉江市</v>
      </c>
      <c r="H36" s="20" t="s">
        <v>313</v>
      </c>
      <c r="I36" s="20" t="s">
        <v>313</v>
      </c>
      <c r="J36" s="21">
        <v>180</v>
      </c>
      <c r="K36" s="21">
        <v>0</v>
      </c>
      <c r="L36" s="21">
        <v>180</v>
      </c>
      <c r="M36" s="21">
        <v>180</v>
      </c>
      <c r="N36" s="21">
        <v>0</v>
      </c>
      <c r="O36" s="21">
        <v>0</v>
      </c>
      <c r="P36" s="21">
        <v>0</v>
      </c>
      <c r="Q36" s="21">
        <v>0</v>
      </c>
      <c r="R36" s="21">
        <v>0</v>
      </c>
      <c r="S36" s="21">
        <v>0</v>
      </c>
      <c r="T36" s="21">
        <v>0</v>
      </c>
      <c r="U36" s="21">
        <v>0</v>
      </c>
      <c r="V36" s="21">
        <v>180</v>
      </c>
      <c r="W36" s="21">
        <v>180</v>
      </c>
      <c r="X36" s="20" t="s">
        <v>314</v>
      </c>
      <c r="Y36" s="20" t="s">
        <v>315</v>
      </c>
      <c r="Z36" s="20" t="s">
        <v>316</v>
      </c>
      <c r="AA36" s="20" t="s">
        <v>143</v>
      </c>
      <c r="AB36" s="21">
        <v>0</v>
      </c>
      <c r="AC36" s="20" t="s">
        <v>317</v>
      </c>
      <c r="AD36" s="21">
        <v>2</v>
      </c>
      <c r="AE36" s="20" t="s">
        <v>143</v>
      </c>
      <c r="AF36" s="21">
        <v>0</v>
      </c>
      <c r="AG36" s="20" t="s">
        <v>318</v>
      </c>
      <c r="AH36" s="20" t="s">
        <v>143</v>
      </c>
      <c r="AI36" s="20"/>
      <c r="AJ36" s="20"/>
      <c r="AK36" s="20"/>
      <c r="AL36" s="20"/>
      <c r="AM36" s="20"/>
      <c r="AN36" s="20"/>
      <c r="AO36" s="20"/>
      <c r="AP36" s="20"/>
      <c r="AQ36" s="20"/>
      <c r="AR36" s="20"/>
      <c r="AS36" s="20"/>
      <c r="AT36" s="20"/>
      <c r="AU36" s="20"/>
      <c r="AV36" s="20"/>
      <c r="AW36" s="20"/>
      <c r="AX36" s="20"/>
      <c r="AY36" s="20"/>
      <c r="AZ36" s="20"/>
      <c r="BA36" s="20"/>
      <c r="BB36" s="20"/>
      <c r="BC36" s="20"/>
      <c r="BE36" s="18">
        <f t="shared" si="4"/>
        <v>0</v>
      </c>
    </row>
    <row r="37" s="18" customFormat="1" ht="45" spans="1:57">
      <c r="A37" s="20">
        <v>36</v>
      </c>
      <c r="B37" s="20" t="s">
        <v>134</v>
      </c>
      <c r="C37" s="20" t="s">
        <v>135</v>
      </c>
      <c r="D37" s="20" t="s">
        <v>135</v>
      </c>
      <c r="E37" s="20" t="s">
        <v>286</v>
      </c>
      <c r="F37" s="20" t="s">
        <v>312</v>
      </c>
      <c r="G37" s="20" t="str">
        <f t="shared" ref="G37:G42" si="6">F37</f>
        <v>廉江市</v>
      </c>
      <c r="H37" s="20" t="s">
        <v>319</v>
      </c>
      <c r="I37" s="20" t="s">
        <v>319</v>
      </c>
      <c r="J37" s="21">
        <v>150</v>
      </c>
      <c r="K37" s="21">
        <v>0</v>
      </c>
      <c r="L37" s="21">
        <v>150</v>
      </c>
      <c r="M37" s="21">
        <v>150</v>
      </c>
      <c r="N37" s="21">
        <v>0</v>
      </c>
      <c r="O37" s="21">
        <v>0</v>
      </c>
      <c r="P37" s="21">
        <v>0</v>
      </c>
      <c r="Q37" s="21">
        <v>0</v>
      </c>
      <c r="R37" s="21">
        <v>0</v>
      </c>
      <c r="S37" s="21">
        <v>0</v>
      </c>
      <c r="T37" s="21">
        <v>150</v>
      </c>
      <c r="U37" s="21">
        <v>150</v>
      </c>
      <c r="V37" s="21">
        <v>150</v>
      </c>
      <c r="W37" s="21">
        <v>150</v>
      </c>
      <c r="X37" s="20" t="s">
        <v>140</v>
      </c>
      <c r="Y37" s="20" t="s">
        <v>320</v>
      </c>
      <c r="Z37" s="20" t="s">
        <v>143</v>
      </c>
      <c r="AA37" s="20" t="s">
        <v>321</v>
      </c>
      <c r="AB37" s="21">
        <v>8000</v>
      </c>
      <c r="AC37" s="21">
        <v>0</v>
      </c>
      <c r="AD37" s="21">
        <v>0</v>
      </c>
      <c r="AE37" s="21">
        <v>0</v>
      </c>
      <c r="AF37" s="21">
        <v>0</v>
      </c>
      <c r="AG37" s="20" t="s">
        <v>322</v>
      </c>
      <c r="AH37" s="20" t="s">
        <v>323</v>
      </c>
      <c r="AI37" s="20">
        <v>0</v>
      </c>
      <c r="AJ37" s="20">
        <v>0</v>
      </c>
      <c r="AK37" s="20">
        <f>IF(AJ37&lt;&gt;0,因素值!C$2,0)</f>
        <v>0</v>
      </c>
      <c r="AL37" s="20">
        <v>1</v>
      </c>
      <c r="AM37" s="20">
        <f>IF(AL37&lt;&gt;0,因素值!E$2,0)</f>
        <v>1</v>
      </c>
      <c r="AN37" s="20">
        <v>0</v>
      </c>
      <c r="AO37" s="20">
        <f>AN37*因素值!G$2</f>
        <v>0</v>
      </c>
      <c r="AP37" s="20">
        <v>0</v>
      </c>
      <c r="AQ37" s="20">
        <f>AP37*因素值!I$2</f>
        <v>0</v>
      </c>
      <c r="AR37" s="20">
        <v>0</v>
      </c>
      <c r="AS37" s="20">
        <f>AR37*因素值!K$2</f>
        <v>0</v>
      </c>
      <c r="AT37" s="20">
        <v>0</v>
      </c>
      <c r="AU37" s="20">
        <f>IF(AT37&lt;&gt;0,因素值!M$2,0)</f>
        <v>0</v>
      </c>
      <c r="AV37" s="20">
        <v>0</v>
      </c>
      <c r="AW37" s="20">
        <f>IF(AV37&lt;&gt;0,因素值!O$2,0)</f>
        <v>0</v>
      </c>
      <c r="AX37" s="20">
        <v>0</v>
      </c>
      <c r="AY37" s="20">
        <f>IF(AX37&lt;&gt;0,因素值!Q$2,0)</f>
        <v>0</v>
      </c>
      <c r="AZ37" s="20">
        <v>0</v>
      </c>
      <c r="BA37" s="20">
        <f>IF(AZ37&lt;&gt;0,因素值!S$2,0)</f>
        <v>0</v>
      </c>
      <c r="BB37" s="20">
        <v>0</v>
      </c>
      <c r="BC37" s="20">
        <f>IF(BB37&lt;&gt;0,因素值!U$2,0)</f>
        <v>0</v>
      </c>
      <c r="BE37" s="18">
        <f t="shared" si="4"/>
        <v>2</v>
      </c>
    </row>
    <row r="38" s="18" customFormat="1" ht="45" hidden="1" spans="1:57">
      <c r="A38" s="20">
        <v>37</v>
      </c>
      <c r="B38" s="20" t="s">
        <v>134</v>
      </c>
      <c r="C38" s="20" t="s">
        <v>175</v>
      </c>
      <c r="D38" s="20" t="s">
        <v>175</v>
      </c>
      <c r="E38" s="20" t="s">
        <v>286</v>
      </c>
      <c r="F38" s="20" t="s">
        <v>312</v>
      </c>
      <c r="G38" s="20" t="str">
        <f t="shared" si="6"/>
        <v>廉江市</v>
      </c>
      <c r="H38" s="20" t="s">
        <v>324</v>
      </c>
      <c r="I38" s="22" t="s">
        <v>324</v>
      </c>
      <c r="J38" s="21">
        <v>100</v>
      </c>
      <c r="K38" s="21">
        <v>0</v>
      </c>
      <c r="L38" s="21">
        <v>100</v>
      </c>
      <c r="M38" s="21">
        <v>100</v>
      </c>
      <c r="N38" s="21">
        <v>0</v>
      </c>
      <c r="O38" s="21">
        <v>0</v>
      </c>
      <c r="P38" s="21">
        <v>0</v>
      </c>
      <c r="Q38" s="21">
        <v>0</v>
      </c>
      <c r="R38" s="21">
        <v>0</v>
      </c>
      <c r="S38" s="21">
        <v>0</v>
      </c>
      <c r="T38" s="21">
        <v>100</v>
      </c>
      <c r="U38" s="21">
        <v>100</v>
      </c>
      <c r="V38" s="21">
        <v>100</v>
      </c>
      <c r="W38" s="21">
        <v>100</v>
      </c>
      <c r="X38" s="20" t="s">
        <v>140</v>
      </c>
      <c r="Y38" s="20" t="s">
        <v>325</v>
      </c>
      <c r="Z38" s="20" t="s">
        <v>143</v>
      </c>
      <c r="AA38" s="20" t="s">
        <v>326</v>
      </c>
      <c r="AB38" s="21">
        <v>300</v>
      </c>
      <c r="AC38" s="21">
        <v>0</v>
      </c>
      <c r="AD38" s="21">
        <v>0</v>
      </c>
      <c r="AE38" s="21">
        <v>0</v>
      </c>
      <c r="AF38" s="21">
        <v>0</v>
      </c>
      <c r="AG38" s="20" t="s">
        <v>322</v>
      </c>
      <c r="AH38" s="20" t="s">
        <v>327</v>
      </c>
      <c r="AI38" s="20"/>
      <c r="AJ38" s="20"/>
      <c r="AK38" s="20"/>
      <c r="AL38" s="20"/>
      <c r="AM38" s="20"/>
      <c r="AN38" s="20"/>
      <c r="AO38" s="20"/>
      <c r="AP38" s="20"/>
      <c r="AQ38" s="20"/>
      <c r="AR38" s="20"/>
      <c r="AS38" s="20"/>
      <c r="AT38" s="20"/>
      <c r="AU38" s="20"/>
      <c r="AV38" s="20"/>
      <c r="AW38" s="20"/>
      <c r="AX38" s="20"/>
      <c r="AY38" s="20"/>
      <c r="AZ38" s="20"/>
      <c r="BA38" s="20"/>
      <c r="BB38" s="20"/>
      <c r="BC38" s="20"/>
      <c r="BE38" s="18">
        <f t="shared" si="4"/>
        <v>0</v>
      </c>
    </row>
    <row r="39" s="18" customFormat="1" ht="67.5" spans="1:57">
      <c r="A39" s="20">
        <v>38</v>
      </c>
      <c r="B39" s="20" t="s">
        <v>134</v>
      </c>
      <c r="C39" s="20" t="s">
        <v>135</v>
      </c>
      <c r="D39" s="20" t="s">
        <v>135</v>
      </c>
      <c r="E39" s="20" t="s">
        <v>286</v>
      </c>
      <c r="F39" s="20" t="s">
        <v>312</v>
      </c>
      <c r="G39" s="20" t="str">
        <f t="shared" si="6"/>
        <v>廉江市</v>
      </c>
      <c r="H39" s="20" t="s">
        <v>328</v>
      </c>
      <c r="I39" s="20" t="s">
        <v>328</v>
      </c>
      <c r="J39" s="21">
        <v>150</v>
      </c>
      <c r="K39" s="21">
        <v>0</v>
      </c>
      <c r="L39" s="21">
        <v>150</v>
      </c>
      <c r="M39" s="21">
        <v>150</v>
      </c>
      <c r="N39" s="21">
        <v>0</v>
      </c>
      <c r="O39" s="21">
        <v>0</v>
      </c>
      <c r="P39" s="21">
        <v>0</v>
      </c>
      <c r="Q39" s="21">
        <v>0</v>
      </c>
      <c r="R39" s="21">
        <v>0</v>
      </c>
      <c r="S39" s="21">
        <v>0</v>
      </c>
      <c r="T39" s="21">
        <v>0</v>
      </c>
      <c r="U39" s="21">
        <v>150</v>
      </c>
      <c r="V39" s="21">
        <v>150</v>
      </c>
      <c r="W39" s="21">
        <v>150</v>
      </c>
      <c r="X39" s="20" t="s">
        <v>140</v>
      </c>
      <c r="Y39" s="20" t="s">
        <v>329</v>
      </c>
      <c r="Z39" s="20" t="s">
        <v>143</v>
      </c>
      <c r="AA39" s="20" t="s">
        <v>330</v>
      </c>
      <c r="AB39" s="21">
        <v>760</v>
      </c>
      <c r="AC39" s="21">
        <v>0</v>
      </c>
      <c r="AD39" s="21">
        <v>0</v>
      </c>
      <c r="AE39" s="21">
        <v>0</v>
      </c>
      <c r="AF39" s="21">
        <v>0</v>
      </c>
      <c r="AG39" s="20" t="s">
        <v>322</v>
      </c>
      <c r="AH39" s="20" t="s">
        <v>331</v>
      </c>
      <c r="AI39" s="20">
        <v>0</v>
      </c>
      <c r="AJ39" s="20">
        <v>0</v>
      </c>
      <c r="AK39" s="20">
        <f>IF(AJ39&lt;&gt;0,因素值!C$2,0)</f>
        <v>0</v>
      </c>
      <c r="AL39" s="20">
        <v>1</v>
      </c>
      <c r="AM39" s="20">
        <f>IF(AL39&lt;&gt;0,因素值!E$2,0)</f>
        <v>1</v>
      </c>
      <c r="AN39" s="20">
        <v>0</v>
      </c>
      <c r="AO39" s="20">
        <f>AN39*因素值!G$2</f>
        <v>0</v>
      </c>
      <c r="AP39" s="20">
        <v>0</v>
      </c>
      <c r="AQ39" s="20">
        <f>AP39*因素值!I$2</f>
        <v>0</v>
      </c>
      <c r="AR39" s="20">
        <v>0</v>
      </c>
      <c r="AS39" s="20">
        <f>AR39*因素值!K$2</f>
        <v>0</v>
      </c>
      <c r="AT39" s="20">
        <v>0</v>
      </c>
      <c r="AU39" s="20">
        <f>IF(AT39&lt;&gt;0,因素值!M$2,0)</f>
        <v>0</v>
      </c>
      <c r="AV39" s="20">
        <v>0</v>
      </c>
      <c r="AW39" s="20">
        <f>IF(AV39&lt;&gt;0,因素值!O$2,0)</f>
        <v>0</v>
      </c>
      <c r="AX39" s="20">
        <v>0</v>
      </c>
      <c r="AY39" s="20">
        <f>IF(AX39&lt;&gt;0,因素值!Q$2,0)</f>
        <v>0</v>
      </c>
      <c r="AZ39" s="20">
        <v>0</v>
      </c>
      <c r="BA39" s="20">
        <f>IF(AZ39&lt;&gt;0,因素值!S$2,0)</f>
        <v>0</v>
      </c>
      <c r="BB39" s="20">
        <v>0</v>
      </c>
      <c r="BC39" s="20">
        <f>IF(BB39&lt;&gt;0,因素值!U$2,0)</f>
        <v>0</v>
      </c>
      <c r="BE39" s="18">
        <f t="shared" si="4"/>
        <v>2</v>
      </c>
    </row>
    <row r="40" s="18" customFormat="1" ht="67.5" spans="1:57">
      <c r="A40" s="20">
        <v>39</v>
      </c>
      <c r="B40" s="20" t="s">
        <v>147</v>
      </c>
      <c r="C40" s="20" t="s">
        <v>135</v>
      </c>
      <c r="D40" s="20" t="s">
        <v>135</v>
      </c>
      <c r="E40" s="20" t="s">
        <v>286</v>
      </c>
      <c r="F40" s="20" t="s">
        <v>312</v>
      </c>
      <c r="G40" s="20" t="str">
        <f t="shared" si="6"/>
        <v>廉江市</v>
      </c>
      <c r="H40" s="20" t="s">
        <v>332</v>
      </c>
      <c r="I40" s="20" t="s">
        <v>333</v>
      </c>
      <c r="J40" s="21">
        <v>120</v>
      </c>
      <c r="K40" s="21">
        <v>0</v>
      </c>
      <c r="L40" s="21">
        <v>120</v>
      </c>
      <c r="M40" s="21">
        <v>120</v>
      </c>
      <c r="N40" s="21">
        <v>0</v>
      </c>
      <c r="O40" s="21">
        <v>0</v>
      </c>
      <c r="P40" s="21">
        <v>0</v>
      </c>
      <c r="Q40" s="21">
        <v>0</v>
      </c>
      <c r="R40" s="21">
        <v>0</v>
      </c>
      <c r="S40" s="21">
        <v>0</v>
      </c>
      <c r="T40" s="21">
        <v>0</v>
      </c>
      <c r="U40" s="21">
        <v>120</v>
      </c>
      <c r="V40" s="21">
        <v>120</v>
      </c>
      <c r="W40" s="21">
        <v>120</v>
      </c>
      <c r="X40" s="20" t="s">
        <v>140</v>
      </c>
      <c r="Y40" s="20" t="s">
        <v>334</v>
      </c>
      <c r="Z40" s="20" t="s">
        <v>143</v>
      </c>
      <c r="AA40" s="20" t="s">
        <v>143</v>
      </c>
      <c r="AB40" s="21">
        <v>0</v>
      </c>
      <c r="AC40" s="20" t="s">
        <v>333</v>
      </c>
      <c r="AD40" s="20" t="s">
        <v>335</v>
      </c>
      <c r="AE40" s="21">
        <v>0</v>
      </c>
      <c r="AF40" s="21">
        <v>0</v>
      </c>
      <c r="AG40" s="20" t="s">
        <v>322</v>
      </c>
      <c r="AH40" s="20" t="s">
        <v>336</v>
      </c>
      <c r="AI40" s="20">
        <v>0</v>
      </c>
      <c r="AJ40" s="20">
        <v>0</v>
      </c>
      <c r="AK40" s="20">
        <f>IF(AJ40&lt;&gt;0,因素值!C$2,0)</f>
        <v>0</v>
      </c>
      <c r="AL40" s="20">
        <v>0</v>
      </c>
      <c r="AM40" s="20">
        <f>IF(AL40&lt;&gt;0,因素值!E$2,0)</f>
        <v>0</v>
      </c>
      <c r="AN40" s="20">
        <v>0</v>
      </c>
      <c r="AO40" s="20">
        <f>AN40*因素值!G$2</f>
        <v>0</v>
      </c>
      <c r="AP40" s="20">
        <v>0</v>
      </c>
      <c r="AQ40" s="20">
        <f>AP40*因素值!I$2</f>
        <v>0</v>
      </c>
      <c r="AR40" s="20">
        <v>0</v>
      </c>
      <c r="AS40" s="20">
        <f>AR40*因素值!K$2</f>
        <v>0</v>
      </c>
      <c r="AT40" s="20">
        <v>0</v>
      </c>
      <c r="AU40" s="20">
        <f>IF(AT40&lt;&gt;0,因素值!M$2,0)</f>
        <v>0</v>
      </c>
      <c r="AV40" s="20">
        <v>2400</v>
      </c>
      <c r="AW40" s="20">
        <f>IF(AV40&lt;&gt;0,因素值!O$2,0)</f>
        <v>5</v>
      </c>
      <c r="AX40" s="20">
        <v>0</v>
      </c>
      <c r="AY40" s="20">
        <f>IF(AX40&lt;&gt;0,因素值!Q$2,0)</f>
        <v>0</v>
      </c>
      <c r="AZ40" s="20">
        <v>0</v>
      </c>
      <c r="BA40" s="20">
        <f>IF(AZ40&lt;&gt;0,因素值!S$2,0)</f>
        <v>0</v>
      </c>
      <c r="BB40" s="20">
        <v>0</v>
      </c>
      <c r="BC40" s="20">
        <f>IF(BB40&lt;&gt;0,因素值!U$2,0)</f>
        <v>0</v>
      </c>
      <c r="BE40" s="18">
        <f t="shared" si="4"/>
        <v>2405</v>
      </c>
    </row>
    <row r="41" s="18" customFormat="1" ht="56.25" spans="1:57">
      <c r="A41" s="20">
        <v>40</v>
      </c>
      <c r="B41" s="20" t="s">
        <v>147</v>
      </c>
      <c r="C41" s="20" t="s">
        <v>135</v>
      </c>
      <c r="D41" s="20" t="s">
        <v>135</v>
      </c>
      <c r="E41" s="20" t="s">
        <v>286</v>
      </c>
      <c r="F41" s="20" t="s">
        <v>312</v>
      </c>
      <c r="G41" s="20" t="str">
        <f t="shared" si="6"/>
        <v>廉江市</v>
      </c>
      <c r="H41" s="20" t="s">
        <v>337</v>
      </c>
      <c r="I41" s="20" t="s">
        <v>338</v>
      </c>
      <c r="J41" s="21">
        <v>50</v>
      </c>
      <c r="K41" s="21">
        <v>0</v>
      </c>
      <c r="L41" s="21">
        <v>50</v>
      </c>
      <c r="M41" s="21">
        <v>50</v>
      </c>
      <c r="N41" s="21">
        <v>0</v>
      </c>
      <c r="O41" s="21">
        <v>50</v>
      </c>
      <c r="P41" s="21">
        <v>50</v>
      </c>
      <c r="Q41" s="21">
        <v>50</v>
      </c>
      <c r="R41" s="21">
        <v>50</v>
      </c>
      <c r="S41" s="21">
        <v>50</v>
      </c>
      <c r="T41" s="21">
        <v>50</v>
      </c>
      <c r="U41" s="21">
        <v>50</v>
      </c>
      <c r="V41" s="21">
        <v>50</v>
      </c>
      <c r="W41" s="21">
        <v>50</v>
      </c>
      <c r="X41" s="20" t="s">
        <v>140</v>
      </c>
      <c r="Y41" s="20" t="s">
        <v>301</v>
      </c>
      <c r="Z41" s="20" t="s">
        <v>143</v>
      </c>
      <c r="AA41" s="21">
        <v>0</v>
      </c>
      <c r="AB41" s="21">
        <v>0</v>
      </c>
      <c r="AC41" s="20" t="s">
        <v>300</v>
      </c>
      <c r="AD41" s="20" t="s">
        <v>339</v>
      </c>
      <c r="AE41" s="21">
        <v>0</v>
      </c>
      <c r="AF41" s="21">
        <v>0</v>
      </c>
      <c r="AG41" s="20" t="s">
        <v>340</v>
      </c>
      <c r="AH41" s="20" t="s">
        <v>341</v>
      </c>
      <c r="AI41" s="20">
        <v>0</v>
      </c>
      <c r="AJ41" s="20">
        <v>0</v>
      </c>
      <c r="AK41" s="20">
        <f>IF(AJ41&lt;&gt;0,因素值!C$2,0)</f>
        <v>0</v>
      </c>
      <c r="AL41" s="20">
        <v>0</v>
      </c>
      <c r="AM41" s="20">
        <f>IF(AL41&lt;&gt;0,因素值!E$2,0)</f>
        <v>0</v>
      </c>
      <c r="AN41" s="20">
        <v>0</v>
      </c>
      <c r="AO41" s="20">
        <f>AN41*因素值!G$2</f>
        <v>0</v>
      </c>
      <c r="AP41" s="20">
        <v>0</v>
      </c>
      <c r="AQ41" s="20">
        <f>AP41*因素值!I$2</f>
        <v>0</v>
      </c>
      <c r="AR41" s="20">
        <v>0</v>
      </c>
      <c r="AS41" s="20">
        <f>AR41*因素值!K$2</f>
        <v>0</v>
      </c>
      <c r="AT41" s="20">
        <v>24</v>
      </c>
      <c r="AU41" s="20">
        <f>IF(AT41&lt;&gt;0,因素值!M$2,0)</f>
        <v>4</v>
      </c>
      <c r="AV41" s="20">
        <v>0</v>
      </c>
      <c r="AW41" s="20">
        <f>IF(AV41&lt;&gt;0,因素值!O$2,0)</f>
        <v>0</v>
      </c>
      <c r="AX41" s="20">
        <v>0</v>
      </c>
      <c r="AY41" s="20">
        <f>IF(AX41&lt;&gt;0,因素值!Q$2,0)</f>
        <v>0</v>
      </c>
      <c r="AZ41" s="20">
        <v>0</v>
      </c>
      <c r="BA41" s="20">
        <f>IF(AZ41&lt;&gt;0,因素值!S$2,0)</f>
        <v>0</v>
      </c>
      <c r="BB41" s="20">
        <v>0</v>
      </c>
      <c r="BC41" s="20">
        <f>IF(BB41&lt;&gt;0,因素值!U$2,0)</f>
        <v>0</v>
      </c>
      <c r="BE41" s="18">
        <f t="shared" si="4"/>
        <v>28</v>
      </c>
    </row>
    <row r="42" s="18" customFormat="1" ht="78.75" spans="1:57">
      <c r="A42" s="20">
        <v>41</v>
      </c>
      <c r="B42" s="20" t="s">
        <v>188</v>
      </c>
      <c r="C42" s="20" t="s">
        <v>192</v>
      </c>
      <c r="D42" s="20" t="s">
        <v>135</v>
      </c>
      <c r="E42" s="20" t="s">
        <v>286</v>
      </c>
      <c r="F42" s="20" t="s">
        <v>342</v>
      </c>
      <c r="G42" s="20" t="str">
        <f t="shared" si="6"/>
        <v>雷州市</v>
      </c>
      <c r="H42" s="20" t="s">
        <v>343</v>
      </c>
      <c r="I42" s="20" t="s">
        <v>344</v>
      </c>
      <c r="J42" s="21">
        <v>2900</v>
      </c>
      <c r="K42" s="21">
        <v>900</v>
      </c>
      <c r="L42" s="21">
        <v>2000</v>
      </c>
      <c r="M42" s="21">
        <v>2000</v>
      </c>
      <c r="N42" s="21">
        <v>500</v>
      </c>
      <c r="O42" s="21">
        <v>1000</v>
      </c>
      <c r="P42" s="21">
        <v>1500</v>
      </c>
      <c r="Q42" s="21">
        <v>2000</v>
      </c>
      <c r="R42" s="21">
        <v>2000</v>
      </c>
      <c r="S42" s="21">
        <v>2000</v>
      </c>
      <c r="T42" s="21">
        <v>2000</v>
      </c>
      <c r="U42" s="21">
        <v>2000</v>
      </c>
      <c r="V42" s="21">
        <v>2000</v>
      </c>
      <c r="W42" s="21">
        <v>2000</v>
      </c>
      <c r="X42" s="20" t="s">
        <v>345</v>
      </c>
      <c r="Y42" s="20" t="s">
        <v>346</v>
      </c>
      <c r="Z42" s="20" t="s">
        <v>347</v>
      </c>
      <c r="AA42" s="20" t="s">
        <v>348</v>
      </c>
      <c r="AB42" s="21">
        <v>5542.82</v>
      </c>
      <c r="AC42" s="20" t="s">
        <v>143</v>
      </c>
      <c r="AD42" s="21">
        <v>0</v>
      </c>
      <c r="AE42" s="20" t="s">
        <v>143</v>
      </c>
      <c r="AF42" s="21">
        <v>0</v>
      </c>
      <c r="AG42" s="20" t="s">
        <v>170</v>
      </c>
      <c r="AH42" s="20" t="s">
        <v>143</v>
      </c>
      <c r="AI42" s="20">
        <v>4</v>
      </c>
      <c r="AJ42" s="20">
        <v>5543</v>
      </c>
      <c r="AK42" s="20">
        <f>IF(AJ42&lt;&gt;0,因素值!C$2,0)</f>
        <v>2</v>
      </c>
      <c r="AL42" s="20">
        <v>0</v>
      </c>
      <c r="AM42" s="20">
        <f>IF(AL42&lt;&gt;0,因素值!E$2,0)</f>
        <v>0</v>
      </c>
      <c r="AN42" s="20">
        <v>0</v>
      </c>
      <c r="AO42" s="20">
        <f>AN42*因素值!G$2</f>
        <v>0</v>
      </c>
      <c r="AP42" s="20">
        <v>0</v>
      </c>
      <c r="AQ42" s="20">
        <f>AP42*因素值!I$2</f>
        <v>0</v>
      </c>
      <c r="AR42" s="20">
        <v>0</v>
      </c>
      <c r="AS42" s="20">
        <f>AR42*因素值!K$2</f>
        <v>0</v>
      </c>
      <c r="AT42" s="20">
        <v>0</v>
      </c>
      <c r="AU42" s="20">
        <f>IF(AT42&lt;&gt;0,因素值!M$2,0)</f>
        <v>0</v>
      </c>
      <c r="AV42" s="20">
        <v>0</v>
      </c>
      <c r="AW42" s="20">
        <f>IF(AV42&lt;&gt;0,因素值!O$2,0)</f>
        <v>0</v>
      </c>
      <c r="AX42" s="20">
        <v>0</v>
      </c>
      <c r="AY42" s="20">
        <f>IF(AX42&lt;&gt;0,因素值!Q$2,0)</f>
        <v>0</v>
      </c>
      <c r="AZ42" s="20">
        <v>0</v>
      </c>
      <c r="BA42" s="20">
        <f>IF(AZ42&lt;&gt;0,因素值!S$2,0)</f>
        <v>0</v>
      </c>
      <c r="BB42" s="20">
        <v>0</v>
      </c>
      <c r="BC42" s="20">
        <f>IF(BB42&lt;&gt;0,因素值!U$2,0)</f>
        <v>0</v>
      </c>
      <c r="BE42" s="18">
        <f t="shared" si="4"/>
        <v>5549</v>
      </c>
    </row>
    <row r="43" s="18" customFormat="1" ht="45" spans="1:57">
      <c r="A43" s="20">
        <v>42</v>
      </c>
      <c r="B43" s="20" t="s">
        <v>147</v>
      </c>
      <c r="C43" s="20" t="s">
        <v>135</v>
      </c>
      <c r="D43" s="20" t="s">
        <v>135</v>
      </c>
      <c r="E43" s="20" t="s">
        <v>286</v>
      </c>
      <c r="F43" s="20" t="s">
        <v>349</v>
      </c>
      <c r="G43" s="20" t="str">
        <f>E43</f>
        <v>湛江市</v>
      </c>
      <c r="H43" s="20" t="s">
        <v>350</v>
      </c>
      <c r="I43" s="20" t="s">
        <v>300</v>
      </c>
      <c r="J43" s="21">
        <v>36</v>
      </c>
      <c r="K43" s="21">
        <v>0</v>
      </c>
      <c r="L43" s="21">
        <v>36</v>
      </c>
      <c r="M43" s="21">
        <v>36</v>
      </c>
      <c r="N43" s="21">
        <v>0</v>
      </c>
      <c r="O43" s="21">
        <v>0</v>
      </c>
      <c r="P43" s="21">
        <v>0</v>
      </c>
      <c r="Q43" s="21">
        <v>0</v>
      </c>
      <c r="R43" s="21">
        <v>0</v>
      </c>
      <c r="S43" s="21">
        <v>0</v>
      </c>
      <c r="T43" s="21">
        <v>0</v>
      </c>
      <c r="U43" s="21">
        <v>36</v>
      </c>
      <c r="V43" s="21">
        <v>36</v>
      </c>
      <c r="W43" s="21">
        <v>36</v>
      </c>
      <c r="X43" s="20" t="s">
        <v>140</v>
      </c>
      <c r="Y43" s="20" t="s">
        <v>351</v>
      </c>
      <c r="Z43" s="20" t="s">
        <v>143</v>
      </c>
      <c r="AA43" s="20" t="s">
        <v>143</v>
      </c>
      <c r="AB43" s="21">
        <v>0</v>
      </c>
      <c r="AC43" s="20" t="s">
        <v>300</v>
      </c>
      <c r="AD43" s="20" t="s">
        <v>339</v>
      </c>
      <c r="AE43" s="20" t="s">
        <v>143</v>
      </c>
      <c r="AF43" s="21">
        <v>0</v>
      </c>
      <c r="AG43" s="20" t="s">
        <v>322</v>
      </c>
      <c r="AH43" s="20" t="s">
        <v>143</v>
      </c>
      <c r="AI43" s="20">
        <v>0</v>
      </c>
      <c r="AJ43" s="20">
        <v>0</v>
      </c>
      <c r="AK43" s="20">
        <f>IF(AJ43&lt;&gt;0,因素值!C$2,0)</f>
        <v>0</v>
      </c>
      <c r="AL43" s="20">
        <v>0</v>
      </c>
      <c r="AM43" s="20">
        <f>IF(AL43&lt;&gt;0,因素值!E$2,0)</f>
        <v>0</v>
      </c>
      <c r="AN43" s="20">
        <v>0</v>
      </c>
      <c r="AO43" s="20">
        <f>AN43*因素值!G$2</f>
        <v>0</v>
      </c>
      <c r="AP43" s="20">
        <v>0</v>
      </c>
      <c r="AQ43" s="20">
        <f>AP43*因素值!I$2</f>
        <v>0</v>
      </c>
      <c r="AR43" s="20">
        <v>0</v>
      </c>
      <c r="AS43" s="20">
        <f>AR43*因素值!K$2</f>
        <v>0</v>
      </c>
      <c r="AT43" s="20">
        <v>24</v>
      </c>
      <c r="AU43" s="20">
        <f>IF(AT43&lt;&gt;0,因素值!M$2,0)</f>
        <v>4</v>
      </c>
      <c r="AV43" s="20">
        <v>0</v>
      </c>
      <c r="AW43" s="20">
        <f>IF(AV43&lt;&gt;0,因素值!O$2,0)</f>
        <v>0</v>
      </c>
      <c r="AX43" s="20">
        <v>0</v>
      </c>
      <c r="AY43" s="20">
        <f>IF(AX43&lt;&gt;0,因素值!Q$2,0)</f>
        <v>0</v>
      </c>
      <c r="AZ43" s="20">
        <v>0</v>
      </c>
      <c r="BA43" s="20">
        <f>IF(AZ43&lt;&gt;0,因素值!S$2,0)</f>
        <v>0</v>
      </c>
      <c r="BB43" s="20">
        <v>0</v>
      </c>
      <c r="BC43" s="20">
        <f>IF(BB43&lt;&gt;0,因素值!U$2,0)</f>
        <v>0</v>
      </c>
      <c r="BE43" s="18">
        <f t="shared" ref="BE43:BE85" si="7">SUM(AI43:BC43)</f>
        <v>28</v>
      </c>
    </row>
    <row r="44" s="18" customFormat="1" ht="112.5" hidden="1" spans="1:57">
      <c r="A44" s="20">
        <v>43</v>
      </c>
      <c r="B44" s="20" t="s">
        <v>174</v>
      </c>
      <c r="C44" s="20" t="s">
        <v>175</v>
      </c>
      <c r="D44" s="20" t="s">
        <v>175</v>
      </c>
      <c r="E44" s="20" t="s">
        <v>286</v>
      </c>
      <c r="F44" s="20" t="s">
        <v>349</v>
      </c>
      <c r="G44" s="20" t="str">
        <f>E44</f>
        <v>湛江市</v>
      </c>
      <c r="H44" s="20" t="s">
        <v>352</v>
      </c>
      <c r="I44" s="20" t="s">
        <v>353</v>
      </c>
      <c r="J44" s="21">
        <v>15</v>
      </c>
      <c r="K44" s="21">
        <v>0</v>
      </c>
      <c r="L44" s="21">
        <v>15</v>
      </c>
      <c r="M44" s="21">
        <v>15</v>
      </c>
      <c r="N44" s="21">
        <v>0</v>
      </c>
      <c r="O44" s="21">
        <v>0</v>
      </c>
      <c r="P44" s="21">
        <v>0</v>
      </c>
      <c r="Q44" s="21">
        <v>0</v>
      </c>
      <c r="R44" s="21">
        <v>0</v>
      </c>
      <c r="S44" s="21">
        <v>0</v>
      </c>
      <c r="T44" s="21">
        <v>0</v>
      </c>
      <c r="U44" s="21">
        <v>0</v>
      </c>
      <c r="V44" s="21">
        <v>0</v>
      </c>
      <c r="W44" s="21">
        <v>15</v>
      </c>
      <c r="X44" s="20" t="s">
        <v>140</v>
      </c>
      <c r="Y44" s="20" t="s">
        <v>354</v>
      </c>
      <c r="Z44" s="20" t="s">
        <v>355</v>
      </c>
      <c r="AA44" s="20" t="s">
        <v>143</v>
      </c>
      <c r="AB44" s="20" t="s">
        <v>143</v>
      </c>
      <c r="AC44" s="20" t="s">
        <v>143</v>
      </c>
      <c r="AD44" s="21">
        <v>0</v>
      </c>
      <c r="AE44" s="20" t="s">
        <v>356</v>
      </c>
      <c r="AF44" s="20" t="s">
        <v>357</v>
      </c>
      <c r="AG44" s="20" t="s">
        <v>358</v>
      </c>
      <c r="AH44" s="20" t="s">
        <v>143</v>
      </c>
      <c r="AI44" s="20"/>
      <c r="AJ44" s="20"/>
      <c r="AK44" s="20"/>
      <c r="AL44" s="20"/>
      <c r="AM44" s="20"/>
      <c r="AN44" s="20"/>
      <c r="AO44" s="20"/>
      <c r="AP44" s="20"/>
      <c r="AQ44" s="20"/>
      <c r="AR44" s="20"/>
      <c r="AS44" s="20"/>
      <c r="AT44" s="20"/>
      <c r="AU44" s="20"/>
      <c r="AV44" s="20"/>
      <c r="AW44" s="20"/>
      <c r="AX44" s="20"/>
      <c r="AY44" s="20"/>
      <c r="AZ44" s="20"/>
      <c r="BA44" s="20"/>
      <c r="BB44" s="20"/>
      <c r="BC44" s="20"/>
      <c r="BE44" s="18">
        <f t="shared" si="7"/>
        <v>0</v>
      </c>
    </row>
    <row r="45" s="18" customFormat="1" ht="45" hidden="1" spans="1:57">
      <c r="A45" s="20">
        <v>44</v>
      </c>
      <c r="B45" s="20" t="s">
        <v>174</v>
      </c>
      <c r="C45" s="20" t="s">
        <v>175</v>
      </c>
      <c r="D45" s="20" t="s">
        <v>175</v>
      </c>
      <c r="E45" s="20" t="s">
        <v>286</v>
      </c>
      <c r="F45" s="20" t="s">
        <v>349</v>
      </c>
      <c r="G45" s="20" t="str">
        <f>E45</f>
        <v>湛江市</v>
      </c>
      <c r="H45" s="20" t="s">
        <v>287</v>
      </c>
      <c r="I45" s="20" t="s">
        <v>359</v>
      </c>
      <c r="J45" s="21">
        <v>180</v>
      </c>
      <c r="K45" s="21">
        <v>0</v>
      </c>
      <c r="L45" s="21">
        <v>180</v>
      </c>
      <c r="M45" s="21">
        <v>180</v>
      </c>
      <c r="N45" s="21">
        <v>0</v>
      </c>
      <c r="O45" s="21">
        <v>0</v>
      </c>
      <c r="P45" s="21">
        <v>0</v>
      </c>
      <c r="Q45" s="21">
        <v>0</v>
      </c>
      <c r="R45" s="21">
        <v>0</v>
      </c>
      <c r="S45" s="21">
        <v>0</v>
      </c>
      <c r="T45" s="21">
        <v>0</v>
      </c>
      <c r="U45" s="21">
        <v>0</v>
      </c>
      <c r="V45" s="21">
        <v>0</v>
      </c>
      <c r="W45" s="21">
        <v>180</v>
      </c>
      <c r="X45" s="20" t="s">
        <v>140</v>
      </c>
      <c r="Y45" s="20" t="s">
        <v>360</v>
      </c>
      <c r="Z45" s="20" t="s">
        <v>355</v>
      </c>
      <c r="AA45" s="20" t="s">
        <v>143</v>
      </c>
      <c r="AB45" s="20" t="s">
        <v>143</v>
      </c>
      <c r="AC45" s="20" t="s">
        <v>361</v>
      </c>
      <c r="AD45" s="20" t="s">
        <v>362</v>
      </c>
      <c r="AE45" s="20" t="s">
        <v>143</v>
      </c>
      <c r="AF45" s="20" t="s">
        <v>143</v>
      </c>
      <c r="AG45" s="20" t="s">
        <v>363</v>
      </c>
      <c r="AH45" s="20" t="s">
        <v>143</v>
      </c>
      <c r="AI45" s="20"/>
      <c r="AJ45" s="20"/>
      <c r="AK45" s="20"/>
      <c r="AL45" s="20"/>
      <c r="AM45" s="20"/>
      <c r="AN45" s="20"/>
      <c r="AO45" s="20"/>
      <c r="AP45" s="20"/>
      <c r="AQ45" s="20"/>
      <c r="AR45" s="20"/>
      <c r="AS45" s="20"/>
      <c r="AT45" s="20"/>
      <c r="AU45" s="20"/>
      <c r="AV45" s="20"/>
      <c r="AW45" s="20"/>
      <c r="AX45" s="20"/>
      <c r="AY45" s="20"/>
      <c r="AZ45" s="20"/>
      <c r="BA45" s="20"/>
      <c r="BB45" s="20"/>
      <c r="BC45" s="20"/>
      <c r="BE45" s="18">
        <f t="shared" si="7"/>
        <v>0</v>
      </c>
    </row>
    <row r="46" s="18" customFormat="1" ht="90" spans="1:57">
      <c r="A46" s="20">
        <v>45</v>
      </c>
      <c r="B46" s="20" t="s">
        <v>188</v>
      </c>
      <c r="C46" s="20" t="s">
        <v>364</v>
      </c>
      <c r="D46" s="20" t="s">
        <v>135</v>
      </c>
      <c r="E46" s="20" t="s">
        <v>365</v>
      </c>
      <c r="F46" s="20" t="s">
        <v>366</v>
      </c>
      <c r="G46" s="20" t="s">
        <v>366</v>
      </c>
      <c r="H46" s="20" t="s">
        <v>367</v>
      </c>
      <c r="I46" s="20" t="s">
        <v>368</v>
      </c>
      <c r="J46" s="21">
        <v>135</v>
      </c>
      <c r="K46" s="21">
        <v>35</v>
      </c>
      <c r="L46" s="21">
        <v>100</v>
      </c>
      <c r="M46" s="21">
        <v>100</v>
      </c>
      <c r="N46" s="21">
        <v>50</v>
      </c>
      <c r="O46" s="21">
        <v>100</v>
      </c>
      <c r="P46" s="21">
        <v>100</v>
      </c>
      <c r="Q46" s="21">
        <v>100</v>
      </c>
      <c r="R46" s="21">
        <v>100</v>
      </c>
      <c r="S46" s="21">
        <v>100</v>
      </c>
      <c r="T46" s="21">
        <v>100</v>
      </c>
      <c r="U46" s="21">
        <v>100</v>
      </c>
      <c r="V46" s="21">
        <v>100</v>
      </c>
      <c r="W46" s="21">
        <v>100</v>
      </c>
      <c r="X46" s="20" t="s">
        <v>369</v>
      </c>
      <c r="Y46" s="20" t="s">
        <v>370</v>
      </c>
      <c r="Z46" s="20" t="s">
        <v>371</v>
      </c>
      <c r="AA46" s="20" t="s">
        <v>372</v>
      </c>
      <c r="AB46" s="20" t="s">
        <v>373</v>
      </c>
      <c r="AC46" s="20"/>
      <c r="AD46" s="20"/>
      <c r="AE46" s="20"/>
      <c r="AF46" s="20"/>
      <c r="AG46" s="20"/>
      <c r="AH46" s="20"/>
      <c r="AI46" s="20">
        <v>1</v>
      </c>
      <c r="AJ46" s="20">
        <v>658</v>
      </c>
      <c r="AK46" s="20">
        <f>IF(AJ46&lt;&gt;0,因素值!C$2,0)</f>
        <v>2</v>
      </c>
      <c r="AL46" s="20">
        <v>0</v>
      </c>
      <c r="AM46" s="20">
        <f>IF(AL46&lt;&gt;0,因素值!E$2,0)</f>
        <v>0</v>
      </c>
      <c r="AN46" s="20"/>
      <c r="AO46" s="20"/>
      <c r="AP46" s="20"/>
      <c r="AQ46" s="20"/>
      <c r="AR46" s="20"/>
      <c r="AS46" s="20"/>
      <c r="AT46" s="20"/>
      <c r="AU46" s="20"/>
      <c r="AV46" s="20"/>
      <c r="AW46" s="20"/>
      <c r="AX46" s="20"/>
      <c r="AY46" s="20"/>
      <c r="AZ46" s="20"/>
      <c r="BA46" s="20"/>
      <c r="BB46" s="20"/>
      <c r="BC46" s="20"/>
      <c r="BE46" s="18">
        <f t="shared" si="7"/>
        <v>661</v>
      </c>
    </row>
    <row r="47" s="18" customFormat="1" ht="90" spans="1:57">
      <c r="A47" s="20">
        <v>46</v>
      </c>
      <c r="B47" s="20" t="s">
        <v>134</v>
      </c>
      <c r="C47" s="20" t="s">
        <v>135</v>
      </c>
      <c r="D47" s="20" t="s">
        <v>135</v>
      </c>
      <c r="E47" s="20" t="s">
        <v>365</v>
      </c>
      <c r="F47" s="20" t="s">
        <v>366</v>
      </c>
      <c r="G47" s="20" t="s">
        <v>366</v>
      </c>
      <c r="H47" s="20" t="s">
        <v>374</v>
      </c>
      <c r="I47" s="20" t="s">
        <v>375</v>
      </c>
      <c r="J47" s="21">
        <v>200</v>
      </c>
      <c r="K47" s="21">
        <v>50</v>
      </c>
      <c r="L47" s="21">
        <v>150</v>
      </c>
      <c r="M47" s="21">
        <v>150</v>
      </c>
      <c r="N47" s="21">
        <v>0</v>
      </c>
      <c r="O47" s="21">
        <v>0</v>
      </c>
      <c r="P47" s="21">
        <v>0</v>
      </c>
      <c r="Q47" s="21">
        <v>100</v>
      </c>
      <c r="R47" s="21">
        <v>100</v>
      </c>
      <c r="S47" s="21">
        <v>100</v>
      </c>
      <c r="T47" s="21">
        <v>150</v>
      </c>
      <c r="U47" s="21">
        <v>150</v>
      </c>
      <c r="V47" s="21">
        <v>150</v>
      </c>
      <c r="W47" s="21">
        <v>150</v>
      </c>
      <c r="X47" s="20" t="s">
        <v>160</v>
      </c>
      <c r="Y47" s="20" t="s">
        <v>376</v>
      </c>
      <c r="Z47" s="20" t="s">
        <v>377</v>
      </c>
      <c r="AA47" s="20" t="s">
        <v>378</v>
      </c>
      <c r="AB47" s="20" t="s">
        <v>379</v>
      </c>
      <c r="AC47" s="20"/>
      <c r="AD47" s="20"/>
      <c r="AE47" s="20"/>
      <c r="AF47" s="20"/>
      <c r="AG47" s="20"/>
      <c r="AH47" s="20"/>
      <c r="AI47" s="20">
        <v>0</v>
      </c>
      <c r="AJ47" s="20">
        <v>0</v>
      </c>
      <c r="AK47" s="20">
        <f>IF(AJ47&lt;&gt;0,因素值!C$2,0)</f>
        <v>0</v>
      </c>
      <c r="AL47" s="20">
        <v>1</v>
      </c>
      <c r="AM47" s="20">
        <f>IF(AL47&lt;&gt;0,因素值!E$2,0)</f>
        <v>1</v>
      </c>
      <c r="AN47" s="20"/>
      <c r="AO47" s="20"/>
      <c r="AP47" s="20"/>
      <c r="AQ47" s="20"/>
      <c r="AR47" s="20"/>
      <c r="AS47" s="20"/>
      <c r="AT47" s="20"/>
      <c r="AU47" s="20"/>
      <c r="AV47" s="20"/>
      <c r="AW47" s="20"/>
      <c r="AX47" s="20"/>
      <c r="AY47" s="20"/>
      <c r="AZ47" s="20"/>
      <c r="BA47" s="20"/>
      <c r="BB47" s="20"/>
      <c r="BC47" s="20"/>
      <c r="BE47" s="18">
        <f t="shared" si="7"/>
        <v>2</v>
      </c>
    </row>
    <row r="48" s="18" customFormat="1" ht="90" spans="1:57">
      <c r="A48" s="20">
        <v>47</v>
      </c>
      <c r="B48" s="20" t="s">
        <v>134</v>
      </c>
      <c r="C48" s="20" t="s">
        <v>135</v>
      </c>
      <c r="D48" s="20" t="s">
        <v>135</v>
      </c>
      <c r="E48" s="20" t="s">
        <v>365</v>
      </c>
      <c r="F48" s="20" t="s">
        <v>366</v>
      </c>
      <c r="G48" s="20" t="s">
        <v>366</v>
      </c>
      <c r="H48" s="20" t="s">
        <v>380</v>
      </c>
      <c r="I48" s="20" t="s">
        <v>381</v>
      </c>
      <c r="J48" s="21">
        <v>300</v>
      </c>
      <c r="K48" s="21">
        <v>50</v>
      </c>
      <c r="L48" s="21">
        <v>250</v>
      </c>
      <c r="M48" s="21">
        <v>250</v>
      </c>
      <c r="N48" s="21">
        <v>0</v>
      </c>
      <c r="O48" s="21">
        <v>0</v>
      </c>
      <c r="P48" s="21">
        <v>0</v>
      </c>
      <c r="Q48" s="21">
        <v>100</v>
      </c>
      <c r="R48" s="21">
        <v>100</v>
      </c>
      <c r="S48" s="21">
        <v>100</v>
      </c>
      <c r="T48" s="21">
        <v>150</v>
      </c>
      <c r="U48" s="21">
        <v>150</v>
      </c>
      <c r="V48" s="21">
        <v>150</v>
      </c>
      <c r="W48" s="21">
        <v>250</v>
      </c>
      <c r="X48" s="20" t="s">
        <v>160</v>
      </c>
      <c r="Y48" s="20" t="s">
        <v>382</v>
      </c>
      <c r="Z48" s="20" t="s">
        <v>383</v>
      </c>
      <c r="AA48" s="20" t="s">
        <v>384</v>
      </c>
      <c r="AB48" s="20" t="s">
        <v>385</v>
      </c>
      <c r="AC48" s="20"/>
      <c r="AD48" s="20"/>
      <c r="AE48" s="20"/>
      <c r="AF48" s="20"/>
      <c r="AG48" s="20"/>
      <c r="AH48" s="20"/>
      <c r="AI48" s="20">
        <v>0</v>
      </c>
      <c r="AJ48" s="20">
        <v>0</v>
      </c>
      <c r="AK48" s="20">
        <f>IF(AJ48&lt;&gt;0,因素值!C$2,0)</f>
        <v>0</v>
      </c>
      <c r="AL48" s="20">
        <v>1</v>
      </c>
      <c r="AM48" s="20">
        <f>IF(AL48&lt;&gt;0,因素值!E$2,0)</f>
        <v>1</v>
      </c>
      <c r="AN48" s="20"/>
      <c r="AO48" s="20"/>
      <c r="AP48" s="20"/>
      <c r="AQ48" s="20"/>
      <c r="AR48" s="20"/>
      <c r="AS48" s="20"/>
      <c r="AT48" s="20"/>
      <c r="AU48" s="20"/>
      <c r="AV48" s="20"/>
      <c r="AW48" s="20"/>
      <c r="AX48" s="20"/>
      <c r="AY48" s="20"/>
      <c r="AZ48" s="20"/>
      <c r="BA48" s="20"/>
      <c r="BB48" s="20"/>
      <c r="BC48" s="20"/>
      <c r="BE48" s="18">
        <f t="shared" si="7"/>
        <v>2</v>
      </c>
    </row>
    <row r="49" s="18" customFormat="1" ht="56.25" spans="1:57">
      <c r="A49" s="20">
        <v>48</v>
      </c>
      <c r="B49" s="20" t="s">
        <v>147</v>
      </c>
      <c r="C49" s="20" t="s">
        <v>135</v>
      </c>
      <c r="D49" s="20" t="s">
        <v>135</v>
      </c>
      <c r="E49" s="20" t="s">
        <v>386</v>
      </c>
      <c r="F49" s="20" t="s">
        <v>386</v>
      </c>
      <c r="G49" s="20" t="str">
        <f>E49</f>
        <v>惠州市</v>
      </c>
      <c r="H49" s="20" t="s">
        <v>387</v>
      </c>
      <c r="I49" s="20" t="s">
        <v>388</v>
      </c>
      <c r="J49" s="21">
        <v>50</v>
      </c>
      <c r="K49" s="21">
        <v>0</v>
      </c>
      <c r="L49" s="21">
        <v>50</v>
      </c>
      <c r="M49" s="21">
        <v>50</v>
      </c>
      <c r="N49" s="21">
        <v>50</v>
      </c>
      <c r="O49" s="21">
        <v>50</v>
      </c>
      <c r="P49" s="21">
        <v>50</v>
      </c>
      <c r="Q49" s="21">
        <v>50</v>
      </c>
      <c r="R49" s="21">
        <v>50</v>
      </c>
      <c r="S49" s="21">
        <v>50</v>
      </c>
      <c r="T49" s="21">
        <v>50</v>
      </c>
      <c r="U49" s="21">
        <v>50</v>
      </c>
      <c r="V49" s="21">
        <v>50</v>
      </c>
      <c r="W49" s="21">
        <v>50</v>
      </c>
      <c r="X49" s="20" t="s">
        <v>160</v>
      </c>
      <c r="Y49" s="20" t="s">
        <v>143</v>
      </c>
      <c r="Z49" s="20" t="s">
        <v>160</v>
      </c>
      <c r="AA49" s="20" t="s">
        <v>143</v>
      </c>
      <c r="AB49" s="21">
        <v>0</v>
      </c>
      <c r="AC49" s="20" t="s">
        <v>389</v>
      </c>
      <c r="AD49" s="21">
        <v>50</v>
      </c>
      <c r="AE49" s="20" t="s">
        <v>143</v>
      </c>
      <c r="AF49" s="21">
        <v>0</v>
      </c>
      <c r="AG49" s="20" t="s">
        <v>390</v>
      </c>
      <c r="AH49" s="20" t="s">
        <v>143</v>
      </c>
      <c r="AI49" s="20">
        <v>0</v>
      </c>
      <c r="AJ49" s="20">
        <v>0</v>
      </c>
      <c r="AK49" s="20">
        <f>IF(AJ49&lt;&gt;0,因素值!C$2,0)</f>
        <v>0</v>
      </c>
      <c r="AL49" s="20">
        <v>0</v>
      </c>
      <c r="AM49" s="20">
        <f>IF(AL49&lt;&gt;0,因素值!E$2,0)</f>
        <v>0</v>
      </c>
      <c r="AN49" s="20">
        <v>0</v>
      </c>
      <c r="AO49" s="20">
        <f>AN49*因素值!G$2</f>
        <v>0</v>
      </c>
      <c r="AP49" s="20">
        <v>0</v>
      </c>
      <c r="AQ49" s="20">
        <f>AP49*因素值!I$2</f>
        <v>0</v>
      </c>
      <c r="AR49" s="20">
        <v>0</v>
      </c>
      <c r="AS49" s="20">
        <f>AR49*因素值!K$2</f>
        <v>0</v>
      </c>
      <c r="AT49" s="20">
        <v>50</v>
      </c>
      <c r="AU49" s="20">
        <f>IF(AT49&lt;&gt;0,因素值!M$2,0)</f>
        <v>4</v>
      </c>
      <c r="AV49" s="20">
        <v>0</v>
      </c>
      <c r="AW49" s="20">
        <f>IF(AV49&lt;&gt;0,因素值!O$2,0)</f>
        <v>0</v>
      </c>
      <c r="AX49" s="20">
        <v>0</v>
      </c>
      <c r="AY49" s="20">
        <f>IF(AX49&lt;&gt;0,因素值!Q$2,0)</f>
        <v>0</v>
      </c>
      <c r="AZ49" s="20">
        <v>0</v>
      </c>
      <c r="BA49" s="20">
        <f>IF(AZ49&lt;&gt;0,因素值!S$2,0)</f>
        <v>0</v>
      </c>
      <c r="BB49" s="20">
        <v>0</v>
      </c>
      <c r="BC49" s="20">
        <f>IF(BB49&lt;&gt;0,因素值!U$2,0)</f>
        <v>0</v>
      </c>
      <c r="BE49" s="18">
        <f t="shared" si="7"/>
        <v>54</v>
      </c>
    </row>
    <row r="50" s="18" customFormat="1" ht="33.75" spans="1:57">
      <c r="A50" s="20">
        <v>49</v>
      </c>
      <c r="B50" s="20" t="s">
        <v>147</v>
      </c>
      <c r="C50" s="20" t="s">
        <v>135</v>
      </c>
      <c r="D50" s="20" t="s">
        <v>135</v>
      </c>
      <c r="E50" s="20" t="s">
        <v>386</v>
      </c>
      <c r="F50" s="20" t="s">
        <v>386</v>
      </c>
      <c r="G50" s="20" t="str">
        <f>E50</f>
        <v>惠州市</v>
      </c>
      <c r="H50" s="20" t="s">
        <v>391</v>
      </c>
      <c r="I50" s="20" t="s">
        <v>392</v>
      </c>
      <c r="J50" s="21">
        <v>150</v>
      </c>
      <c r="K50" s="21">
        <v>0</v>
      </c>
      <c r="L50" s="21">
        <v>150</v>
      </c>
      <c r="M50" s="21">
        <v>150</v>
      </c>
      <c r="N50" s="21">
        <v>150</v>
      </c>
      <c r="O50" s="21">
        <v>150</v>
      </c>
      <c r="P50" s="21">
        <v>150</v>
      </c>
      <c r="Q50" s="21">
        <v>150</v>
      </c>
      <c r="R50" s="21">
        <v>150</v>
      </c>
      <c r="S50" s="21">
        <v>150</v>
      </c>
      <c r="T50" s="21">
        <v>150</v>
      </c>
      <c r="U50" s="21">
        <v>150</v>
      </c>
      <c r="V50" s="21">
        <v>150</v>
      </c>
      <c r="W50" s="21">
        <v>150</v>
      </c>
      <c r="X50" s="20" t="s">
        <v>160</v>
      </c>
      <c r="Y50" s="20" t="s">
        <v>143</v>
      </c>
      <c r="Z50" s="20" t="s">
        <v>160</v>
      </c>
      <c r="AA50" s="20" t="s">
        <v>143</v>
      </c>
      <c r="AB50" s="21">
        <v>0</v>
      </c>
      <c r="AC50" s="20" t="s">
        <v>393</v>
      </c>
      <c r="AD50" s="21">
        <v>4</v>
      </c>
      <c r="AE50" s="20" t="s">
        <v>143</v>
      </c>
      <c r="AF50" s="20" t="s">
        <v>143</v>
      </c>
      <c r="AG50" s="20" t="s">
        <v>394</v>
      </c>
      <c r="AH50" s="20" t="s">
        <v>143</v>
      </c>
      <c r="AI50" s="20">
        <v>0</v>
      </c>
      <c r="AJ50" s="20">
        <v>0</v>
      </c>
      <c r="AK50" s="20">
        <f>IF(AJ50&lt;&gt;0,因素值!C$2,0)</f>
        <v>0</v>
      </c>
      <c r="AL50" s="20">
        <v>0</v>
      </c>
      <c r="AM50" s="20">
        <f>IF(AL50&lt;&gt;0,因素值!E$2,0)</f>
        <v>0</v>
      </c>
      <c r="AN50" s="20">
        <v>0</v>
      </c>
      <c r="AO50" s="20">
        <f>AN50*因素值!G$2</f>
        <v>0</v>
      </c>
      <c r="AP50" s="20">
        <v>0</v>
      </c>
      <c r="AQ50" s="20">
        <f>AP50*因素值!I$2</f>
        <v>0</v>
      </c>
      <c r="AR50" s="20">
        <v>4</v>
      </c>
      <c r="AS50" s="20">
        <f>AR50*因素值!K$2</f>
        <v>8</v>
      </c>
      <c r="AT50" s="20">
        <v>0</v>
      </c>
      <c r="AU50" s="20">
        <f>IF(AT50&lt;&gt;0,因素值!M$2,0)</f>
        <v>0</v>
      </c>
      <c r="AV50" s="20">
        <v>0</v>
      </c>
      <c r="AW50" s="20">
        <f>IF(AV50&lt;&gt;0,因素值!O$2,0)</f>
        <v>0</v>
      </c>
      <c r="AX50" s="20">
        <v>0</v>
      </c>
      <c r="AY50" s="20">
        <f>IF(AX50&lt;&gt;0,因素值!Q$2,0)</f>
        <v>0</v>
      </c>
      <c r="AZ50" s="20">
        <v>0</v>
      </c>
      <c r="BA50" s="20">
        <f>IF(AZ50&lt;&gt;0,因素值!S$2,0)</f>
        <v>0</v>
      </c>
      <c r="BB50" s="20">
        <v>0</v>
      </c>
      <c r="BC50" s="20">
        <f>IF(BB50&lt;&gt;0,因素值!U$2,0)</f>
        <v>0</v>
      </c>
      <c r="BE50" s="18">
        <f t="shared" si="7"/>
        <v>12</v>
      </c>
    </row>
    <row r="51" s="18" customFormat="1" ht="56.25" spans="1:57">
      <c r="A51" s="20">
        <v>50</v>
      </c>
      <c r="B51" s="20" t="s">
        <v>147</v>
      </c>
      <c r="C51" s="20" t="s">
        <v>135</v>
      </c>
      <c r="D51" s="20" t="s">
        <v>135</v>
      </c>
      <c r="E51" s="20" t="s">
        <v>386</v>
      </c>
      <c r="F51" s="20" t="s">
        <v>16</v>
      </c>
      <c r="G51" s="20" t="str">
        <f>F51</f>
        <v>博罗县</v>
      </c>
      <c r="H51" s="20" t="s">
        <v>395</v>
      </c>
      <c r="I51" s="20" t="s">
        <v>396</v>
      </c>
      <c r="J51" s="21">
        <v>40</v>
      </c>
      <c r="K51" s="21">
        <v>10</v>
      </c>
      <c r="L51" s="21">
        <v>30</v>
      </c>
      <c r="M51" s="21">
        <v>30</v>
      </c>
      <c r="N51" s="21">
        <v>0</v>
      </c>
      <c r="O51" s="21">
        <v>0</v>
      </c>
      <c r="P51" s="21">
        <v>30</v>
      </c>
      <c r="Q51" s="21">
        <v>30</v>
      </c>
      <c r="R51" s="21">
        <v>30</v>
      </c>
      <c r="S51" s="21">
        <v>30</v>
      </c>
      <c r="T51" s="21">
        <v>30</v>
      </c>
      <c r="U51" s="21">
        <v>30</v>
      </c>
      <c r="V51" s="21">
        <v>30</v>
      </c>
      <c r="W51" s="21">
        <v>30</v>
      </c>
      <c r="X51" s="20" t="s">
        <v>140</v>
      </c>
      <c r="Y51" s="20" t="s">
        <v>397</v>
      </c>
      <c r="Z51" s="20" t="s">
        <v>398</v>
      </c>
      <c r="AA51" s="20" t="s">
        <v>143</v>
      </c>
      <c r="AB51" s="21">
        <v>0</v>
      </c>
      <c r="AC51" s="20" t="s">
        <v>399</v>
      </c>
      <c r="AD51" s="21">
        <v>2</v>
      </c>
      <c r="AE51" s="20" t="s">
        <v>143</v>
      </c>
      <c r="AF51" s="21">
        <v>0</v>
      </c>
      <c r="AG51" s="20" t="s">
        <v>400</v>
      </c>
      <c r="AH51" s="20" t="s">
        <v>143</v>
      </c>
      <c r="AI51" s="20">
        <v>0</v>
      </c>
      <c r="AJ51" s="20">
        <v>0</v>
      </c>
      <c r="AK51" s="20">
        <f>IF(AJ51&lt;&gt;0,因素值!C$2,0)</f>
        <v>0</v>
      </c>
      <c r="AL51" s="20">
        <v>0</v>
      </c>
      <c r="AM51" s="20">
        <f>IF(AL51&lt;&gt;0,因素值!E$2,0)</f>
        <v>0</v>
      </c>
      <c r="AN51" s="20">
        <v>0</v>
      </c>
      <c r="AO51" s="20">
        <f>AN51*因素值!G$2</f>
        <v>0</v>
      </c>
      <c r="AP51" s="20">
        <v>0</v>
      </c>
      <c r="AQ51" s="20">
        <f>AP51*因素值!I$2</f>
        <v>0</v>
      </c>
      <c r="AR51" s="20">
        <v>2</v>
      </c>
      <c r="AS51" s="20">
        <f>AR51*因素值!K$2</f>
        <v>4</v>
      </c>
      <c r="AT51" s="20">
        <v>0</v>
      </c>
      <c r="AU51" s="20">
        <f>IF(AT51&lt;&gt;0,因素值!M$2,0)</f>
        <v>0</v>
      </c>
      <c r="AV51" s="20">
        <v>0</v>
      </c>
      <c r="AW51" s="20">
        <f>IF(AV51&lt;&gt;0,因素值!O$2,0)</f>
        <v>0</v>
      </c>
      <c r="AX51" s="20">
        <v>0</v>
      </c>
      <c r="AY51" s="20">
        <f>IF(AX51&lt;&gt;0,因素值!Q$2,0)</f>
        <v>0</v>
      </c>
      <c r="AZ51" s="20">
        <v>0</v>
      </c>
      <c r="BA51" s="20">
        <f>IF(AZ51&lt;&gt;0,因素值!S$2,0)</f>
        <v>0</v>
      </c>
      <c r="BB51" s="20">
        <v>0</v>
      </c>
      <c r="BC51" s="20">
        <f>IF(BB51&lt;&gt;0,因素值!U$2,0)</f>
        <v>0</v>
      </c>
      <c r="BE51" s="18">
        <f t="shared" si="7"/>
        <v>6</v>
      </c>
    </row>
    <row r="52" s="18" customFormat="1" ht="112.5" spans="1:57">
      <c r="A52" s="20">
        <v>51</v>
      </c>
      <c r="B52" s="20" t="s">
        <v>147</v>
      </c>
      <c r="C52" s="20" t="s">
        <v>135</v>
      </c>
      <c r="D52" s="20" t="s">
        <v>135</v>
      </c>
      <c r="E52" s="20" t="s">
        <v>386</v>
      </c>
      <c r="F52" s="20" t="s">
        <v>16</v>
      </c>
      <c r="G52" s="20" t="str">
        <f>F52</f>
        <v>博罗县</v>
      </c>
      <c r="H52" s="20" t="s">
        <v>401</v>
      </c>
      <c r="I52" s="20" t="s">
        <v>402</v>
      </c>
      <c r="J52" s="21">
        <v>135</v>
      </c>
      <c r="K52" s="21">
        <v>25</v>
      </c>
      <c r="L52" s="21">
        <v>110</v>
      </c>
      <c r="M52" s="21">
        <v>110</v>
      </c>
      <c r="N52" s="21">
        <v>0</v>
      </c>
      <c r="O52" s="21">
        <v>0</v>
      </c>
      <c r="P52" s="21">
        <v>110</v>
      </c>
      <c r="Q52" s="21">
        <v>110</v>
      </c>
      <c r="R52" s="21">
        <v>110</v>
      </c>
      <c r="S52" s="21">
        <v>110</v>
      </c>
      <c r="T52" s="21">
        <v>110</v>
      </c>
      <c r="U52" s="21">
        <v>110</v>
      </c>
      <c r="V52" s="21">
        <v>110</v>
      </c>
      <c r="W52" s="21">
        <v>110</v>
      </c>
      <c r="X52" s="20" t="s">
        <v>140</v>
      </c>
      <c r="Y52" s="20" t="s">
        <v>403</v>
      </c>
      <c r="Z52" s="20" t="s">
        <v>398</v>
      </c>
      <c r="AA52" s="20" t="s">
        <v>143</v>
      </c>
      <c r="AB52" s="21">
        <v>0</v>
      </c>
      <c r="AC52" s="20" t="s">
        <v>404</v>
      </c>
      <c r="AD52" s="20" t="s">
        <v>405</v>
      </c>
      <c r="AE52" s="20" t="s">
        <v>143</v>
      </c>
      <c r="AF52" s="21">
        <v>0</v>
      </c>
      <c r="AG52" s="20" t="s">
        <v>406</v>
      </c>
      <c r="AH52" s="20" t="s">
        <v>143</v>
      </c>
      <c r="AI52" s="20">
        <v>0</v>
      </c>
      <c r="AJ52" s="20">
        <v>0</v>
      </c>
      <c r="AK52" s="20">
        <f>IF(AJ52&lt;&gt;0,因素值!C$2,0)</f>
        <v>0</v>
      </c>
      <c r="AL52" s="20">
        <v>0</v>
      </c>
      <c r="AM52" s="20">
        <f>IF(AL52&lt;&gt;0,因素值!E$2,0)</f>
        <v>0</v>
      </c>
      <c r="AN52" s="20">
        <v>0</v>
      </c>
      <c r="AO52" s="20">
        <f>AN52*因素值!G$2</f>
        <v>0</v>
      </c>
      <c r="AP52" s="20">
        <v>0</v>
      </c>
      <c r="AQ52" s="20">
        <f>AP52*因素值!I$2</f>
        <v>0</v>
      </c>
      <c r="AR52" s="20">
        <v>0</v>
      </c>
      <c r="AS52" s="20">
        <f>AR52*因素值!K$2</f>
        <v>0</v>
      </c>
      <c r="AT52" s="20">
        <v>90</v>
      </c>
      <c r="AU52" s="20">
        <f>IF(AT52&lt;&gt;0,因素值!M$2,0)</f>
        <v>4</v>
      </c>
      <c r="AV52" s="20">
        <v>0</v>
      </c>
      <c r="AW52" s="20">
        <f>IF(AV52&lt;&gt;0,因素值!O$2,0)</f>
        <v>0</v>
      </c>
      <c r="AX52" s="20">
        <v>0</v>
      </c>
      <c r="AY52" s="20">
        <f>IF(AX52&lt;&gt;0,因素值!Q$2,0)</f>
        <v>0</v>
      </c>
      <c r="AZ52" s="20">
        <v>0</v>
      </c>
      <c r="BA52" s="20">
        <f>IF(AZ52&lt;&gt;0,因素值!S$2,0)</f>
        <v>0</v>
      </c>
      <c r="BB52" s="20">
        <v>0</v>
      </c>
      <c r="BC52" s="20">
        <f>IF(BB52&lt;&gt;0,因素值!U$2,0)</f>
        <v>0</v>
      </c>
      <c r="BE52" s="18">
        <f t="shared" si="7"/>
        <v>94</v>
      </c>
    </row>
    <row r="53" s="18" customFormat="1" ht="135" hidden="1" spans="1:57">
      <c r="A53" s="20">
        <v>52</v>
      </c>
      <c r="B53" s="20" t="s">
        <v>221</v>
      </c>
      <c r="C53" s="20" t="s">
        <v>160</v>
      </c>
      <c r="D53" s="20" t="s">
        <v>175</v>
      </c>
      <c r="E53" s="20" t="s">
        <v>386</v>
      </c>
      <c r="F53" s="20" t="s">
        <v>17</v>
      </c>
      <c r="G53" s="20" t="str">
        <f t="shared" ref="G53:G56" si="8">E53</f>
        <v>惠州市</v>
      </c>
      <c r="H53" s="20" t="s">
        <v>407</v>
      </c>
      <c r="I53" s="20" t="s">
        <v>408</v>
      </c>
      <c r="J53" s="21">
        <v>4000</v>
      </c>
      <c r="K53" s="21">
        <v>0</v>
      </c>
      <c r="L53" s="21">
        <v>4000</v>
      </c>
      <c r="M53" s="21">
        <v>2000</v>
      </c>
      <c r="N53" s="21">
        <v>0</v>
      </c>
      <c r="O53" s="21">
        <v>0</v>
      </c>
      <c r="P53" s="21">
        <v>0</v>
      </c>
      <c r="Q53" s="21">
        <v>0</v>
      </c>
      <c r="R53" s="21">
        <v>0</v>
      </c>
      <c r="S53" s="21">
        <v>0</v>
      </c>
      <c r="T53" s="21">
        <v>0</v>
      </c>
      <c r="U53" s="21">
        <v>0</v>
      </c>
      <c r="V53" s="21">
        <v>0</v>
      </c>
      <c r="W53" s="23">
        <v>0</v>
      </c>
      <c r="X53" s="20" t="s">
        <v>229</v>
      </c>
      <c r="Y53" s="20" t="s">
        <v>409</v>
      </c>
      <c r="Z53" s="20" t="s">
        <v>410</v>
      </c>
      <c r="AA53" s="20" t="s">
        <v>411</v>
      </c>
      <c r="AB53" s="21">
        <v>5000</v>
      </c>
      <c r="AC53" s="20" t="s">
        <v>412</v>
      </c>
      <c r="AD53" s="21">
        <v>9</v>
      </c>
      <c r="AE53" s="20" t="s">
        <v>143</v>
      </c>
      <c r="AF53" s="21">
        <v>0</v>
      </c>
      <c r="AG53" s="20" t="s">
        <v>413</v>
      </c>
      <c r="AH53" s="20" t="s">
        <v>143</v>
      </c>
      <c r="AI53" s="20"/>
      <c r="AJ53" s="20"/>
      <c r="AK53" s="20"/>
      <c r="AL53" s="20"/>
      <c r="AM53" s="20"/>
      <c r="AN53" s="20"/>
      <c r="AO53" s="20"/>
      <c r="AP53" s="20"/>
      <c r="AQ53" s="20"/>
      <c r="AR53" s="20"/>
      <c r="AS53" s="20"/>
      <c r="AT53" s="20"/>
      <c r="AU53" s="20"/>
      <c r="AV53" s="20"/>
      <c r="AW53" s="20"/>
      <c r="AX53" s="20"/>
      <c r="AY53" s="20"/>
      <c r="AZ53" s="20"/>
      <c r="BA53" s="20"/>
      <c r="BB53" s="20"/>
      <c r="BC53" s="20"/>
      <c r="BE53" s="18">
        <f t="shared" si="7"/>
        <v>0</v>
      </c>
    </row>
    <row r="54" s="18" customFormat="1" ht="101.25" spans="1:57">
      <c r="A54" s="20">
        <v>53</v>
      </c>
      <c r="B54" s="20" t="s">
        <v>134</v>
      </c>
      <c r="C54" s="20" t="s">
        <v>135</v>
      </c>
      <c r="D54" s="20" t="s">
        <v>135</v>
      </c>
      <c r="E54" s="20" t="s">
        <v>386</v>
      </c>
      <c r="F54" s="20" t="s">
        <v>17</v>
      </c>
      <c r="G54" s="20" t="str">
        <f t="shared" si="8"/>
        <v>惠州市</v>
      </c>
      <c r="H54" s="20" t="s">
        <v>414</v>
      </c>
      <c r="I54" s="20" t="s">
        <v>415</v>
      </c>
      <c r="J54" s="21">
        <v>350</v>
      </c>
      <c r="K54" s="21">
        <v>0</v>
      </c>
      <c r="L54" s="21">
        <v>350</v>
      </c>
      <c r="M54" s="21">
        <v>150</v>
      </c>
      <c r="N54" s="21">
        <v>0</v>
      </c>
      <c r="O54" s="21">
        <v>0</v>
      </c>
      <c r="P54" s="21">
        <v>0</v>
      </c>
      <c r="Q54" s="21">
        <v>0</v>
      </c>
      <c r="R54" s="21">
        <v>0</v>
      </c>
      <c r="S54" s="21">
        <v>0</v>
      </c>
      <c r="T54" s="21">
        <v>0</v>
      </c>
      <c r="U54" s="21">
        <v>0</v>
      </c>
      <c r="V54" s="21">
        <v>0</v>
      </c>
      <c r="W54" s="21">
        <v>150</v>
      </c>
      <c r="X54" s="20" t="s">
        <v>140</v>
      </c>
      <c r="Y54" s="20" t="s">
        <v>416</v>
      </c>
      <c r="Z54" s="20" t="s">
        <v>417</v>
      </c>
      <c r="AA54" s="20" t="s">
        <v>415</v>
      </c>
      <c r="AB54" s="21">
        <v>2400</v>
      </c>
      <c r="AC54" s="20" t="s">
        <v>143</v>
      </c>
      <c r="AD54" s="20" t="s">
        <v>143</v>
      </c>
      <c r="AE54" s="20" t="s">
        <v>143</v>
      </c>
      <c r="AF54" s="20" t="s">
        <v>143</v>
      </c>
      <c r="AG54" s="20" t="s">
        <v>162</v>
      </c>
      <c r="AH54" s="20" t="s">
        <v>143</v>
      </c>
      <c r="AI54" s="20">
        <v>0</v>
      </c>
      <c r="AJ54" s="20">
        <v>0</v>
      </c>
      <c r="AK54" s="20">
        <f>IF(AJ54&lt;&gt;0,因素值!C$2,0)</f>
        <v>0</v>
      </c>
      <c r="AL54" s="20">
        <v>3</v>
      </c>
      <c r="AM54" s="20">
        <f>IF(AL54&lt;&gt;0,因素值!E$2,0)</f>
        <v>1</v>
      </c>
      <c r="AN54" s="20">
        <v>0</v>
      </c>
      <c r="AO54" s="20">
        <f>AN54*因素值!G$2</f>
        <v>0</v>
      </c>
      <c r="AP54" s="20">
        <v>0</v>
      </c>
      <c r="AQ54" s="20">
        <f>AP54*因素值!I$2</f>
        <v>0</v>
      </c>
      <c r="AR54" s="20">
        <v>0</v>
      </c>
      <c r="AS54" s="20">
        <f>AR54*因素值!K$2</f>
        <v>0</v>
      </c>
      <c r="AT54" s="20">
        <v>0</v>
      </c>
      <c r="AU54" s="20">
        <f>IF(AT54&lt;&gt;0,因素值!M$2,0)</f>
        <v>0</v>
      </c>
      <c r="AV54" s="20">
        <v>0</v>
      </c>
      <c r="AW54" s="20">
        <f>IF(AV54&lt;&gt;0,因素值!O$2,0)</f>
        <v>0</v>
      </c>
      <c r="AX54" s="20">
        <v>0</v>
      </c>
      <c r="AY54" s="20">
        <f>IF(AX54&lt;&gt;0,因素值!Q$2,0)</f>
        <v>0</v>
      </c>
      <c r="AZ54" s="20">
        <v>0</v>
      </c>
      <c r="BA54" s="20">
        <f>IF(AZ54&lt;&gt;0,因素值!S$2,0)</f>
        <v>0</v>
      </c>
      <c r="BB54" s="20">
        <v>0</v>
      </c>
      <c r="BC54" s="20">
        <f>IF(BB54&lt;&gt;0,因素值!U$2,0)</f>
        <v>0</v>
      </c>
      <c r="BE54" s="18">
        <f t="shared" si="7"/>
        <v>4</v>
      </c>
    </row>
    <row r="55" s="18" customFormat="1" ht="101.25" spans="1:57">
      <c r="A55" s="20">
        <v>54</v>
      </c>
      <c r="B55" s="20" t="s">
        <v>134</v>
      </c>
      <c r="C55" s="20" t="s">
        <v>135</v>
      </c>
      <c r="D55" s="20" t="s">
        <v>135</v>
      </c>
      <c r="E55" s="20" t="s">
        <v>418</v>
      </c>
      <c r="F55" s="20" t="s">
        <v>419</v>
      </c>
      <c r="G55" s="20" t="str">
        <f t="shared" si="8"/>
        <v>梅州市</v>
      </c>
      <c r="H55" s="20" t="s">
        <v>420</v>
      </c>
      <c r="I55" s="20" t="s">
        <v>421</v>
      </c>
      <c r="J55" s="21">
        <v>48</v>
      </c>
      <c r="K55" s="21">
        <v>0</v>
      </c>
      <c r="L55" s="21">
        <v>48</v>
      </c>
      <c r="M55" s="21">
        <v>48</v>
      </c>
      <c r="N55" s="21">
        <v>0</v>
      </c>
      <c r="O55" s="21">
        <v>0</v>
      </c>
      <c r="P55" s="21">
        <v>48</v>
      </c>
      <c r="Q55" s="21">
        <v>48</v>
      </c>
      <c r="R55" s="21">
        <v>48</v>
      </c>
      <c r="S55" s="21">
        <v>48</v>
      </c>
      <c r="T55" s="21">
        <v>48</v>
      </c>
      <c r="U55" s="21">
        <v>48</v>
      </c>
      <c r="V55" s="21">
        <v>48</v>
      </c>
      <c r="W55" s="21">
        <v>48</v>
      </c>
      <c r="X55" s="20" t="s">
        <v>140</v>
      </c>
      <c r="Y55" s="20" t="s">
        <v>422</v>
      </c>
      <c r="Z55" s="20" t="s">
        <v>143</v>
      </c>
      <c r="AA55" s="20" t="s">
        <v>143</v>
      </c>
      <c r="AB55" s="20" t="s">
        <v>143</v>
      </c>
      <c r="AC55" s="20" t="s">
        <v>423</v>
      </c>
      <c r="AD55" s="21">
        <v>1</v>
      </c>
      <c r="AE55" s="20" t="s">
        <v>143</v>
      </c>
      <c r="AF55" s="20" t="s">
        <v>143</v>
      </c>
      <c r="AG55" s="20" t="s">
        <v>424</v>
      </c>
      <c r="AH55" s="20" t="s">
        <v>143</v>
      </c>
      <c r="AI55" s="20">
        <v>0</v>
      </c>
      <c r="AJ55" s="20">
        <v>0</v>
      </c>
      <c r="AK55" s="20">
        <f>IF(AJ55&lt;&gt;0,因素值!C$2,0)</f>
        <v>0</v>
      </c>
      <c r="AL55" s="20">
        <v>0</v>
      </c>
      <c r="AM55" s="20">
        <f>IF(AL55&lt;&gt;0,因素值!E$2,0)</f>
        <v>0</v>
      </c>
      <c r="AN55" s="20">
        <v>1</v>
      </c>
      <c r="AO55" s="20">
        <f>AN55*因素值!G$2</f>
        <v>5</v>
      </c>
      <c r="AP55" s="20">
        <v>0</v>
      </c>
      <c r="AQ55" s="20">
        <f>AP55*因素值!I$2</f>
        <v>0</v>
      </c>
      <c r="AR55" s="20">
        <v>0</v>
      </c>
      <c r="AS55" s="20">
        <f>AR55*因素值!K$2</f>
        <v>0</v>
      </c>
      <c r="AT55" s="20">
        <v>0</v>
      </c>
      <c r="AU55" s="20">
        <f>IF(AT55&lt;&gt;0,因素值!M$2,0)</f>
        <v>0</v>
      </c>
      <c r="AV55" s="20">
        <v>0</v>
      </c>
      <c r="AW55" s="20">
        <f>IF(AV55&lt;&gt;0,因素值!O$2,0)</f>
        <v>0</v>
      </c>
      <c r="AX55" s="20">
        <v>0</v>
      </c>
      <c r="AY55" s="20">
        <f>IF(AX55&lt;&gt;0,因素值!Q$2,0)</f>
        <v>0</v>
      </c>
      <c r="AZ55" s="20">
        <v>0</v>
      </c>
      <c r="BA55" s="20">
        <f>IF(AZ55&lt;&gt;0,因素值!S$2,0)</f>
        <v>0</v>
      </c>
      <c r="BB55" s="20">
        <v>0</v>
      </c>
      <c r="BC55" s="20">
        <f>IF(BB55&lt;&gt;0,因素值!U$2,0)</f>
        <v>0</v>
      </c>
      <c r="BE55" s="18">
        <f t="shared" si="7"/>
        <v>6</v>
      </c>
    </row>
    <row r="56" s="18" customFormat="1" ht="101.25" spans="1:57">
      <c r="A56" s="20">
        <v>55</v>
      </c>
      <c r="B56" s="20" t="s">
        <v>147</v>
      </c>
      <c r="C56" s="20" t="s">
        <v>135</v>
      </c>
      <c r="D56" s="20" t="s">
        <v>135</v>
      </c>
      <c r="E56" s="20" t="s">
        <v>418</v>
      </c>
      <c r="F56" s="20" t="s">
        <v>419</v>
      </c>
      <c r="G56" s="20" t="str">
        <f t="shared" si="8"/>
        <v>梅州市</v>
      </c>
      <c r="H56" s="20" t="s">
        <v>425</v>
      </c>
      <c r="I56" s="20" t="s">
        <v>426</v>
      </c>
      <c r="J56" s="21">
        <v>78</v>
      </c>
      <c r="K56" s="21">
        <v>0</v>
      </c>
      <c r="L56" s="21">
        <v>78</v>
      </c>
      <c r="M56" s="21">
        <v>78</v>
      </c>
      <c r="N56" s="21">
        <v>0</v>
      </c>
      <c r="O56" s="21">
        <v>0</v>
      </c>
      <c r="P56" s="21">
        <v>78</v>
      </c>
      <c r="Q56" s="21">
        <v>78</v>
      </c>
      <c r="R56" s="21">
        <v>78</v>
      </c>
      <c r="S56" s="21">
        <v>78</v>
      </c>
      <c r="T56" s="21">
        <v>78</v>
      </c>
      <c r="U56" s="21">
        <v>78</v>
      </c>
      <c r="V56" s="21">
        <v>78</v>
      </c>
      <c r="W56" s="21">
        <v>78</v>
      </c>
      <c r="X56" s="20" t="s">
        <v>140</v>
      </c>
      <c r="Y56" s="20" t="s">
        <v>427</v>
      </c>
      <c r="Z56" s="20" t="s">
        <v>143</v>
      </c>
      <c r="AA56" s="20" t="s">
        <v>143</v>
      </c>
      <c r="AB56" s="20" t="s">
        <v>143</v>
      </c>
      <c r="AC56" s="20" t="s">
        <v>428</v>
      </c>
      <c r="AD56" s="21">
        <v>1</v>
      </c>
      <c r="AE56" s="20" t="s">
        <v>143</v>
      </c>
      <c r="AF56" s="20" t="s">
        <v>143</v>
      </c>
      <c r="AG56" s="20" t="s">
        <v>424</v>
      </c>
      <c r="AH56" s="20" t="s">
        <v>143</v>
      </c>
      <c r="AI56" s="20">
        <v>0</v>
      </c>
      <c r="AJ56" s="20">
        <v>0</v>
      </c>
      <c r="AK56" s="20">
        <f>IF(AJ56&lt;&gt;0,因素值!C$2,0)</f>
        <v>0</v>
      </c>
      <c r="AL56" s="20">
        <v>0</v>
      </c>
      <c r="AM56" s="20">
        <f>IF(AL56&lt;&gt;0,因素值!E$2,0)</f>
        <v>0</v>
      </c>
      <c r="AN56" s="20">
        <v>0</v>
      </c>
      <c r="AO56" s="20">
        <f>AN56*因素值!G$2</f>
        <v>0</v>
      </c>
      <c r="AP56" s="20">
        <v>1</v>
      </c>
      <c r="AQ56" s="20">
        <f>AP56*因素值!I$2</f>
        <v>6</v>
      </c>
      <c r="AR56" s="20">
        <v>0</v>
      </c>
      <c r="AS56" s="20">
        <f>AR56*因素值!K$2</f>
        <v>0</v>
      </c>
      <c r="AT56" s="20">
        <v>0</v>
      </c>
      <c r="AU56" s="20">
        <f>IF(AT56&lt;&gt;0,因素值!M$2,0)</f>
        <v>0</v>
      </c>
      <c r="AV56" s="20">
        <v>0</v>
      </c>
      <c r="AW56" s="20">
        <f>IF(AV56&lt;&gt;0,因素值!O$2,0)</f>
        <v>0</v>
      </c>
      <c r="AX56" s="20">
        <v>0</v>
      </c>
      <c r="AY56" s="20">
        <f>IF(AX56&lt;&gt;0,因素值!Q$2,0)</f>
        <v>0</v>
      </c>
      <c r="AZ56" s="20">
        <v>0</v>
      </c>
      <c r="BA56" s="20">
        <f>IF(AZ56&lt;&gt;0,因素值!S$2,0)</f>
        <v>0</v>
      </c>
      <c r="BB56" s="20">
        <v>0</v>
      </c>
      <c r="BC56" s="20">
        <f>IF(BB56&lt;&gt;0,因素值!U$2,0)</f>
        <v>0</v>
      </c>
      <c r="BE56" s="18">
        <f t="shared" si="7"/>
        <v>7</v>
      </c>
    </row>
    <row r="57" s="18" customFormat="1" ht="112.5" spans="1:57">
      <c r="A57" s="20">
        <v>56</v>
      </c>
      <c r="B57" s="20" t="s">
        <v>147</v>
      </c>
      <c r="C57" s="20" t="s">
        <v>135</v>
      </c>
      <c r="D57" s="20" t="s">
        <v>135</v>
      </c>
      <c r="E57" s="20" t="s">
        <v>418</v>
      </c>
      <c r="F57" s="20" t="s">
        <v>11</v>
      </c>
      <c r="G57" s="20" t="str">
        <f t="shared" ref="G57:G62" si="9">F57</f>
        <v>丰顺县</v>
      </c>
      <c r="H57" s="20" t="s">
        <v>429</v>
      </c>
      <c r="I57" s="20" t="s">
        <v>430</v>
      </c>
      <c r="J57" s="21">
        <v>99.44</v>
      </c>
      <c r="K57" s="21">
        <v>49.72</v>
      </c>
      <c r="L57" s="21">
        <v>49.72</v>
      </c>
      <c r="M57" s="21">
        <v>49.72</v>
      </c>
      <c r="N57" s="21">
        <v>0</v>
      </c>
      <c r="O57" s="21">
        <v>0</v>
      </c>
      <c r="P57" s="21">
        <v>0</v>
      </c>
      <c r="Q57" s="21">
        <v>0</v>
      </c>
      <c r="R57" s="21">
        <v>0</v>
      </c>
      <c r="S57" s="21">
        <v>0</v>
      </c>
      <c r="T57" s="21">
        <v>0</v>
      </c>
      <c r="U57" s="21">
        <v>0</v>
      </c>
      <c r="V57" s="21">
        <v>0</v>
      </c>
      <c r="W57" s="21">
        <v>49.72</v>
      </c>
      <c r="X57" s="20" t="s">
        <v>431</v>
      </c>
      <c r="Y57" s="20" t="s">
        <v>432</v>
      </c>
      <c r="Z57" s="20" t="s">
        <v>433</v>
      </c>
      <c r="AA57" s="20" t="s">
        <v>143</v>
      </c>
      <c r="AB57" s="20" t="s">
        <v>143</v>
      </c>
      <c r="AC57" s="20" t="s">
        <v>430</v>
      </c>
      <c r="AD57" s="21">
        <v>1</v>
      </c>
      <c r="AE57" s="20" t="s">
        <v>143</v>
      </c>
      <c r="AF57" s="20" t="s">
        <v>143</v>
      </c>
      <c r="AG57" s="20" t="s">
        <v>434</v>
      </c>
      <c r="AH57" s="20" t="s">
        <v>143</v>
      </c>
      <c r="AI57" s="20">
        <v>0</v>
      </c>
      <c r="AJ57" s="20">
        <v>0</v>
      </c>
      <c r="AK57" s="20">
        <f>IF(AJ57&lt;&gt;0,因素值!C$2,0)</f>
        <v>0</v>
      </c>
      <c r="AL57" s="20">
        <v>0</v>
      </c>
      <c r="AM57" s="20">
        <f>IF(AL57&lt;&gt;0,因素值!E$2,0)</f>
        <v>0</v>
      </c>
      <c r="AN57" s="20">
        <v>0</v>
      </c>
      <c r="AO57" s="20">
        <f>AN57*因素值!G$2</f>
        <v>0</v>
      </c>
      <c r="AP57" s="20">
        <v>0</v>
      </c>
      <c r="AQ57" s="20">
        <f>AP57*因素值!I$2</f>
        <v>0</v>
      </c>
      <c r="AR57" s="20">
        <v>0</v>
      </c>
      <c r="AS57" s="20">
        <f>AR57*因素值!K$2</f>
        <v>0</v>
      </c>
      <c r="AT57" s="20">
        <v>0</v>
      </c>
      <c r="AU57" s="20">
        <f>IF(AT57&lt;&gt;0,因素值!M$2,0)</f>
        <v>0</v>
      </c>
      <c r="AV57" s="20">
        <v>0</v>
      </c>
      <c r="AW57" s="20">
        <f>IF(AV57&lt;&gt;0,因素值!O$2,0)</f>
        <v>0</v>
      </c>
      <c r="AX57" s="20">
        <v>1</v>
      </c>
      <c r="AY57" s="20">
        <f>IF(AX57&lt;&gt;0,因素值!Q$2,0)</f>
        <v>4</v>
      </c>
      <c r="AZ57" s="20">
        <v>0</v>
      </c>
      <c r="BA57" s="20">
        <f>IF(AZ57&lt;&gt;0,因素值!S$2,0)</f>
        <v>0</v>
      </c>
      <c r="BB57" s="20">
        <v>0</v>
      </c>
      <c r="BC57" s="20">
        <f>IF(BB57&lt;&gt;0,因素值!U$2,0)</f>
        <v>0</v>
      </c>
      <c r="BE57" s="18">
        <f t="shared" si="7"/>
        <v>5</v>
      </c>
    </row>
    <row r="58" s="18" customFormat="1" ht="101.25" hidden="1" spans="1:57">
      <c r="A58" s="20">
        <v>57</v>
      </c>
      <c r="B58" s="20" t="s">
        <v>174</v>
      </c>
      <c r="C58" s="20" t="s">
        <v>175</v>
      </c>
      <c r="D58" s="20" t="s">
        <v>175</v>
      </c>
      <c r="E58" s="20" t="s">
        <v>418</v>
      </c>
      <c r="F58" s="20" t="s">
        <v>11</v>
      </c>
      <c r="G58" s="20" t="str">
        <f t="shared" si="9"/>
        <v>丰顺县</v>
      </c>
      <c r="H58" s="20" t="s">
        <v>435</v>
      </c>
      <c r="I58" s="20" t="s">
        <v>436</v>
      </c>
      <c r="J58" s="21">
        <v>345</v>
      </c>
      <c r="K58" s="21">
        <v>115</v>
      </c>
      <c r="L58" s="21">
        <v>230</v>
      </c>
      <c r="M58" s="21">
        <v>230</v>
      </c>
      <c r="N58" s="21">
        <v>0</v>
      </c>
      <c r="O58" s="21">
        <v>115</v>
      </c>
      <c r="P58" s="21">
        <v>230</v>
      </c>
      <c r="Q58" s="21">
        <v>230</v>
      </c>
      <c r="R58" s="21">
        <v>230</v>
      </c>
      <c r="S58" s="21">
        <v>230</v>
      </c>
      <c r="T58" s="21">
        <v>230</v>
      </c>
      <c r="U58" s="21">
        <v>230</v>
      </c>
      <c r="V58" s="21">
        <v>230</v>
      </c>
      <c r="W58" s="21">
        <v>230</v>
      </c>
      <c r="X58" s="20" t="s">
        <v>431</v>
      </c>
      <c r="Y58" s="20" t="s">
        <v>437</v>
      </c>
      <c r="Z58" s="20" t="s">
        <v>438</v>
      </c>
      <c r="AA58" s="20" t="s">
        <v>143</v>
      </c>
      <c r="AB58" s="20" t="s">
        <v>143</v>
      </c>
      <c r="AC58" s="20" t="s">
        <v>436</v>
      </c>
      <c r="AD58" s="21">
        <v>1</v>
      </c>
      <c r="AE58" s="20" t="s">
        <v>143</v>
      </c>
      <c r="AF58" s="20" t="s">
        <v>143</v>
      </c>
      <c r="AG58" s="20" t="s">
        <v>439</v>
      </c>
      <c r="AH58" s="20" t="s">
        <v>440</v>
      </c>
      <c r="AI58" s="20"/>
      <c r="AJ58" s="20"/>
      <c r="AK58" s="20"/>
      <c r="AL58" s="20"/>
      <c r="AM58" s="20"/>
      <c r="AN58" s="20"/>
      <c r="AO58" s="20"/>
      <c r="AP58" s="20"/>
      <c r="AQ58" s="20"/>
      <c r="AR58" s="20"/>
      <c r="AS58" s="20"/>
      <c r="AT58" s="20"/>
      <c r="AU58" s="20"/>
      <c r="AV58" s="20"/>
      <c r="AW58" s="20"/>
      <c r="AX58" s="20"/>
      <c r="AY58" s="20"/>
      <c r="AZ58" s="20"/>
      <c r="BA58" s="20"/>
      <c r="BB58" s="20"/>
      <c r="BC58" s="20"/>
      <c r="BE58" s="18">
        <f t="shared" si="7"/>
        <v>0</v>
      </c>
    </row>
    <row r="59" s="18" customFormat="1" ht="146.25" spans="1:57">
      <c r="A59" s="20">
        <v>58</v>
      </c>
      <c r="B59" s="20" t="s">
        <v>188</v>
      </c>
      <c r="C59" s="20" t="s">
        <v>192</v>
      </c>
      <c r="D59" s="20" t="s">
        <v>135</v>
      </c>
      <c r="E59" s="20" t="s">
        <v>418</v>
      </c>
      <c r="F59" s="20" t="s">
        <v>11</v>
      </c>
      <c r="G59" s="20" t="str">
        <f t="shared" si="9"/>
        <v>丰顺县</v>
      </c>
      <c r="H59" s="20" t="s">
        <v>441</v>
      </c>
      <c r="I59" s="20" t="s">
        <v>442</v>
      </c>
      <c r="J59" s="21">
        <v>2746.55</v>
      </c>
      <c r="K59" s="21">
        <v>1386.06</v>
      </c>
      <c r="L59" s="21">
        <v>1360.49</v>
      </c>
      <c r="M59" s="21">
        <v>1360.49</v>
      </c>
      <c r="N59" s="21">
        <v>200</v>
      </c>
      <c r="O59" s="21">
        <v>400</v>
      </c>
      <c r="P59" s="21">
        <v>600</v>
      </c>
      <c r="Q59" s="21">
        <v>800</v>
      </c>
      <c r="R59" s="21">
        <v>1000</v>
      </c>
      <c r="S59" s="21">
        <v>1100</v>
      </c>
      <c r="T59" s="21">
        <v>1200</v>
      </c>
      <c r="U59" s="21">
        <v>1300</v>
      </c>
      <c r="V59" s="21">
        <v>1360.49</v>
      </c>
      <c r="W59" s="21">
        <v>1360.49</v>
      </c>
      <c r="X59" s="20" t="s">
        <v>431</v>
      </c>
      <c r="Y59" s="20" t="s">
        <v>443</v>
      </c>
      <c r="Z59" s="20" t="s">
        <v>444</v>
      </c>
      <c r="AA59" s="20" t="s">
        <v>445</v>
      </c>
      <c r="AB59" s="21">
        <v>4300</v>
      </c>
      <c r="AC59" s="20" t="s">
        <v>446</v>
      </c>
      <c r="AD59" s="21">
        <v>5</v>
      </c>
      <c r="AE59" s="20" t="s">
        <v>143</v>
      </c>
      <c r="AF59" s="20" t="s">
        <v>143</v>
      </c>
      <c r="AG59" s="20" t="s">
        <v>447</v>
      </c>
      <c r="AH59" s="20" t="s">
        <v>143</v>
      </c>
      <c r="AI59" s="20">
        <v>5</v>
      </c>
      <c r="AJ59" s="20">
        <v>4300</v>
      </c>
      <c r="AK59" s="20">
        <f>IF(AJ59&lt;&gt;0,因素值!C$2,0)</f>
        <v>2</v>
      </c>
      <c r="AL59" s="20">
        <v>0</v>
      </c>
      <c r="AM59" s="20">
        <f>IF(AL59&lt;&gt;0,因素值!E$2,0)</f>
        <v>0</v>
      </c>
      <c r="AN59" s="20">
        <v>0</v>
      </c>
      <c r="AO59" s="20">
        <f>AN59*因素值!G$2</f>
        <v>0</v>
      </c>
      <c r="AP59" s="20">
        <v>0</v>
      </c>
      <c r="AQ59" s="20">
        <f>AP59*因素值!I$2</f>
        <v>0</v>
      </c>
      <c r="AR59" s="20">
        <v>0</v>
      </c>
      <c r="AS59" s="20">
        <f>AR59*因素值!K$2</f>
        <v>0</v>
      </c>
      <c r="AT59" s="20">
        <v>0</v>
      </c>
      <c r="AU59" s="20">
        <f>IF(AT59&lt;&gt;0,因素值!M$2,0)</f>
        <v>0</v>
      </c>
      <c r="AV59" s="20">
        <v>0</v>
      </c>
      <c r="AW59" s="20">
        <f>IF(AV59&lt;&gt;0,因素值!O$2,0)</f>
        <v>0</v>
      </c>
      <c r="AX59" s="20">
        <v>0</v>
      </c>
      <c r="AY59" s="20">
        <f>IF(AX59&lt;&gt;0,因素值!Q$2,0)</f>
        <v>0</v>
      </c>
      <c r="AZ59" s="20">
        <v>0</v>
      </c>
      <c r="BA59" s="20">
        <f>IF(AZ59&lt;&gt;0,因素值!S$2,0)</f>
        <v>0</v>
      </c>
      <c r="BB59" s="20">
        <v>0</v>
      </c>
      <c r="BC59" s="20">
        <f>IF(BB59&lt;&gt;0,因素值!U$2,0)</f>
        <v>0</v>
      </c>
      <c r="BE59" s="18">
        <f t="shared" si="7"/>
        <v>4307</v>
      </c>
    </row>
    <row r="60" s="18" customFormat="1" ht="78.75" hidden="1" spans="1:57">
      <c r="A60" s="20">
        <v>59</v>
      </c>
      <c r="B60" s="20" t="s">
        <v>221</v>
      </c>
      <c r="C60" s="20" t="s">
        <v>192</v>
      </c>
      <c r="D60" s="20" t="s">
        <v>175</v>
      </c>
      <c r="E60" s="20" t="s">
        <v>418</v>
      </c>
      <c r="F60" s="20" t="s">
        <v>448</v>
      </c>
      <c r="G60" s="20" t="str">
        <f t="shared" si="9"/>
        <v>五华县</v>
      </c>
      <c r="H60" s="20" t="s">
        <v>449</v>
      </c>
      <c r="I60" s="20" t="s">
        <v>450</v>
      </c>
      <c r="J60" s="21">
        <v>100</v>
      </c>
      <c r="K60" s="21">
        <v>50</v>
      </c>
      <c r="L60" s="21">
        <v>50</v>
      </c>
      <c r="M60" s="21">
        <v>50</v>
      </c>
      <c r="N60" s="21">
        <v>0</v>
      </c>
      <c r="O60" s="21">
        <v>0</v>
      </c>
      <c r="P60" s="21">
        <v>0</v>
      </c>
      <c r="Q60" s="21">
        <v>0</v>
      </c>
      <c r="R60" s="21">
        <v>0</v>
      </c>
      <c r="S60" s="21">
        <v>0</v>
      </c>
      <c r="T60" s="21">
        <v>0</v>
      </c>
      <c r="U60" s="21">
        <v>0</v>
      </c>
      <c r="V60" s="21">
        <v>0</v>
      </c>
      <c r="W60" s="21">
        <v>50</v>
      </c>
      <c r="X60" s="20" t="s">
        <v>451</v>
      </c>
      <c r="Y60" s="20" t="s">
        <v>452</v>
      </c>
      <c r="Z60" s="20" t="s">
        <v>453</v>
      </c>
      <c r="AA60" s="20" t="s">
        <v>450</v>
      </c>
      <c r="AB60" s="20" t="s">
        <v>454</v>
      </c>
      <c r="AC60" s="20" t="s">
        <v>143</v>
      </c>
      <c r="AD60" s="21">
        <v>0</v>
      </c>
      <c r="AE60" s="20" t="s">
        <v>143</v>
      </c>
      <c r="AF60" s="21">
        <v>0</v>
      </c>
      <c r="AG60" s="20" t="s">
        <v>455</v>
      </c>
      <c r="AH60" s="20" t="s">
        <v>143</v>
      </c>
      <c r="AI60" s="20"/>
      <c r="AJ60" s="20"/>
      <c r="AK60" s="20"/>
      <c r="AL60" s="20"/>
      <c r="AM60" s="20"/>
      <c r="AN60" s="20"/>
      <c r="AO60" s="20"/>
      <c r="AP60" s="20"/>
      <c r="AQ60" s="20"/>
      <c r="AR60" s="20"/>
      <c r="AS60" s="20"/>
      <c r="AT60" s="20"/>
      <c r="AU60" s="20"/>
      <c r="AV60" s="20"/>
      <c r="AW60" s="20"/>
      <c r="AX60" s="20"/>
      <c r="AY60" s="20"/>
      <c r="AZ60" s="20"/>
      <c r="BA60" s="20"/>
      <c r="BB60" s="20"/>
      <c r="BC60" s="20"/>
      <c r="BE60" s="18">
        <f t="shared" si="7"/>
        <v>0</v>
      </c>
    </row>
    <row r="61" s="18" customFormat="1" ht="78.75" spans="1:57">
      <c r="A61" s="20">
        <v>60</v>
      </c>
      <c r="B61" s="20" t="s">
        <v>188</v>
      </c>
      <c r="C61" s="20" t="s">
        <v>192</v>
      </c>
      <c r="D61" s="20" t="s">
        <v>135</v>
      </c>
      <c r="E61" s="20" t="s">
        <v>418</v>
      </c>
      <c r="F61" s="20" t="s">
        <v>448</v>
      </c>
      <c r="G61" s="20" t="str">
        <f t="shared" si="9"/>
        <v>五华县</v>
      </c>
      <c r="H61" s="20" t="s">
        <v>456</v>
      </c>
      <c r="I61" s="20" t="s">
        <v>457</v>
      </c>
      <c r="J61" s="21">
        <v>100</v>
      </c>
      <c r="K61" s="21">
        <v>50</v>
      </c>
      <c r="L61" s="21">
        <v>50</v>
      </c>
      <c r="M61" s="21">
        <v>50</v>
      </c>
      <c r="N61" s="21">
        <v>0</v>
      </c>
      <c r="O61" s="21">
        <v>0</v>
      </c>
      <c r="P61" s="21">
        <v>0</v>
      </c>
      <c r="Q61" s="21">
        <v>0</v>
      </c>
      <c r="R61" s="21">
        <v>0</v>
      </c>
      <c r="S61" s="21">
        <v>0</v>
      </c>
      <c r="T61" s="21">
        <v>0</v>
      </c>
      <c r="U61" s="21">
        <v>0</v>
      </c>
      <c r="V61" s="21">
        <v>0</v>
      </c>
      <c r="W61" s="21">
        <v>50</v>
      </c>
      <c r="X61" s="20" t="s">
        <v>451</v>
      </c>
      <c r="Y61" s="20" t="s">
        <v>452</v>
      </c>
      <c r="Z61" s="20" t="s">
        <v>453</v>
      </c>
      <c r="AA61" s="20" t="s">
        <v>458</v>
      </c>
      <c r="AB61" s="21">
        <v>720</v>
      </c>
      <c r="AC61" s="20" t="s">
        <v>143</v>
      </c>
      <c r="AD61" s="21">
        <v>0</v>
      </c>
      <c r="AE61" s="20" t="s">
        <v>143</v>
      </c>
      <c r="AF61" s="21">
        <v>0</v>
      </c>
      <c r="AG61" s="20" t="s">
        <v>459</v>
      </c>
      <c r="AH61" s="20" t="s">
        <v>143</v>
      </c>
      <c r="AI61" s="20">
        <v>1</v>
      </c>
      <c r="AJ61" s="20">
        <v>720</v>
      </c>
      <c r="AK61" s="20">
        <f>IF(AJ61&lt;&gt;0,因素值!C$2,0)</f>
        <v>2</v>
      </c>
      <c r="AL61" s="20">
        <v>0</v>
      </c>
      <c r="AM61" s="20">
        <f>IF(AL61&lt;&gt;0,因素值!E$2,0)</f>
        <v>0</v>
      </c>
      <c r="AN61" s="20">
        <v>0</v>
      </c>
      <c r="AO61" s="20">
        <f>AN61*因素值!G$2</f>
        <v>0</v>
      </c>
      <c r="AP61" s="20">
        <v>0</v>
      </c>
      <c r="AQ61" s="20">
        <f>AP61*因素值!I$2</f>
        <v>0</v>
      </c>
      <c r="AR61" s="20">
        <v>0</v>
      </c>
      <c r="AS61" s="20">
        <f>AR61*因素值!K$2</f>
        <v>0</v>
      </c>
      <c r="AT61" s="20">
        <v>0</v>
      </c>
      <c r="AU61" s="20">
        <f>IF(AT61&lt;&gt;0,因素值!M$2,0)</f>
        <v>0</v>
      </c>
      <c r="AV61" s="20">
        <v>0</v>
      </c>
      <c r="AW61" s="20">
        <f>IF(AV61&lt;&gt;0,因素值!O$2,0)</f>
        <v>0</v>
      </c>
      <c r="AX61" s="20">
        <v>0</v>
      </c>
      <c r="AY61" s="20">
        <f>IF(AX61&lt;&gt;0,因素值!Q$2,0)</f>
        <v>0</v>
      </c>
      <c r="AZ61" s="20">
        <v>0</v>
      </c>
      <c r="BA61" s="20">
        <f>IF(AZ61&lt;&gt;0,因素值!S$2,0)</f>
        <v>0</v>
      </c>
      <c r="BB61" s="20">
        <v>0</v>
      </c>
      <c r="BC61" s="20">
        <f>IF(BB61&lt;&gt;0,因素值!U$2,0)</f>
        <v>0</v>
      </c>
      <c r="BE61" s="18">
        <f t="shared" si="7"/>
        <v>723</v>
      </c>
    </row>
    <row r="62" s="18" customFormat="1" ht="78.75" spans="1:57">
      <c r="A62" s="20">
        <v>61</v>
      </c>
      <c r="B62" s="20" t="s">
        <v>188</v>
      </c>
      <c r="C62" s="20" t="s">
        <v>192</v>
      </c>
      <c r="D62" s="20" t="s">
        <v>135</v>
      </c>
      <c r="E62" s="20" t="s">
        <v>418</v>
      </c>
      <c r="F62" s="20" t="s">
        <v>448</v>
      </c>
      <c r="G62" s="20" t="str">
        <f t="shared" si="9"/>
        <v>五华县</v>
      </c>
      <c r="H62" s="20" t="s">
        <v>460</v>
      </c>
      <c r="I62" s="20" t="s">
        <v>461</v>
      </c>
      <c r="J62" s="21">
        <v>600</v>
      </c>
      <c r="K62" s="21">
        <v>300</v>
      </c>
      <c r="L62" s="21">
        <v>300</v>
      </c>
      <c r="M62" s="21">
        <v>300</v>
      </c>
      <c r="N62" s="21">
        <v>0</v>
      </c>
      <c r="O62" s="21">
        <v>0</v>
      </c>
      <c r="P62" s="21">
        <v>100</v>
      </c>
      <c r="Q62" s="21">
        <v>0</v>
      </c>
      <c r="R62" s="21">
        <v>0</v>
      </c>
      <c r="S62" s="21">
        <v>0</v>
      </c>
      <c r="T62" s="21">
        <v>0</v>
      </c>
      <c r="U62" s="21">
        <v>200</v>
      </c>
      <c r="V62" s="21">
        <v>0</v>
      </c>
      <c r="W62" s="21">
        <v>300</v>
      </c>
      <c r="X62" s="20" t="s">
        <v>451</v>
      </c>
      <c r="Y62" s="20" t="s">
        <v>452</v>
      </c>
      <c r="Z62" s="20" t="s">
        <v>453</v>
      </c>
      <c r="AA62" s="20" t="s">
        <v>462</v>
      </c>
      <c r="AB62" s="20" t="s">
        <v>463</v>
      </c>
      <c r="AC62" s="20" t="s">
        <v>143</v>
      </c>
      <c r="AD62" s="21">
        <v>0</v>
      </c>
      <c r="AE62" s="20" t="s">
        <v>143</v>
      </c>
      <c r="AF62" s="21">
        <v>0</v>
      </c>
      <c r="AG62" s="20" t="s">
        <v>464</v>
      </c>
      <c r="AH62" s="20" t="s">
        <v>143</v>
      </c>
      <c r="AI62" s="20">
        <v>1</v>
      </c>
      <c r="AJ62" s="20">
        <v>1200</v>
      </c>
      <c r="AK62" s="20">
        <f>IF(AJ62&lt;&gt;0,因素值!C$2,0)</f>
        <v>2</v>
      </c>
      <c r="AL62" s="20">
        <v>0</v>
      </c>
      <c r="AM62" s="20">
        <f>IF(AL62&lt;&gt;0,因素值!E$2,0)</f>
        <v>0</v>
      </c>
      <c r="AN62" s="20">
        <v>0</v>
      </c>
      <c r="AO62" s="20">
        <f>AN62*因素值!G$2</f>
        <v>0</v>
      </c>
      <c r="AP62" s="20">
        <v>0</v>
      </c>
      <c r="AQ62" s="20">
        <f>AP62*因素值!I$2</f>
        <v>0</v>
      </c>
      <c r="AR62" s="20">
        <v>0</v>
      </c>
      <c r="AS62" s="20">
        <f>AR62*因素值!K$2</f>
        <v>0</v>
      </c>
      <c r="AT62" s="20">
        <v>0</v>
      </c>
      <c r="AU62" s="20">
        <f>IF(AT62&lt;&gt;0,因素值!M$2,0)</f>
        <v>0</v>
      </c>
      <c r="AV62" s="20">
        <v>0</v>
      </c>
      <c r="AW62" s="20">
        <f>IF(AV62&lt;&gt;0,因素值!O$2,0)</f>
        <v>0</v>
      </c>
      <c r="AX62" s="20">
        <v>0</v>
      </c>
      <c r="AY62" s="20">
        <f>IF(AX62&lt;&gt;0,因素值!Q$2,0)</f>
        <v>0</v>
      </c>
      <c r="AZ62" s="20">
        <v>0</v>
      </c>
      <c r="BA62" s="20">
        <f>IF(AZ62&lt;&gt;0,因素值!S$2,0)</f>
        <v>0</v>
      </c>
      <c r="BB62" s="20">
        <v>0</v>
      </c>
      <c r="BC62" s="20">
        <f>IF(BB62&lt;&gt;0,因素值!U$2,0)</f>
        <v>0</v>
      </c>
      <c r="BE62" s="18">
        <f t="shared" si="7"/>
        <v>1203</v>
      </c>
    </row>
    <row r="63" s="18" customFormat="1" ht="45" hidden="1" spans="1:57">
      <c r="A63" s="20">
        <v>62</v>
      </c>
      <c r="B63" s="20" t="s">
        <v>188</v>
      </c>
      <c r="C63" s="20" t="s">
        <v>160</v>
      </c>
      <c r="D63" s="20" t="s">
        <v>175</v>
      </c>
      <c r="E63" s="20" t="s">
        <v>418</v>
      </c>
      <c r="F63" s="20" t="s">
        <v>13</v>
      </c>
      <c r="G63" s="20" t="str">
        <f t="shared" ref="G63:G68" si="10">E63</f>
        <v>梅州市</v>
      </c>
      <c r="H63" s="20" t="s">
        <v>465</v>
      </c>
      <c r="I63" s="22" t="s">
        <v>466</v>
      </c>
      <c r="J63" s="21">
        <v>900</v>
      </c>
      <c r="K63" s="21">
        <v>0</v>
      </c>
      <c r="L63" s="21">
        <v>900</v>
      </c>
      <c r="M63" s="21">
        <v>900</v>
      </c>
      <c r="N63" s="21">
        <v>0</v>
      </c>
      <c r="O63" s="21">
        <v>0</v>
      </c>
      <c r="P63" s="21">
        <v>0</v>
      </c>
      <c r="Q63" s="21">
        <v>0</v>
      </c>
      <c r="R63" s="21">
        <v>0</v>
      </c>
      <c r="S63" s="21">
        <v>0</v>
      </c>
      <c r="T63" s="21">
        <v>0</v>
      </c>
      <c r="U63" s="21">
        <v>900</v>
      </c>
      <c r="V63" s="21">
        <v>900</v>
      </c>
      <c r="W63" s="21">
        <v>900</v>
      </c>
      <c r="X63" s="20" t="s">
        <v>467</v>
      </c>
      <c r="Y63" s="20" t="s">
        <v>468</v>
      </c>
      <c r="Z63" s="20" t="s">
        <v>469</v>
      </c>
      <c r="AA63" s="20" t="s">
        <v>470</v>
      </c>
      <c r="AB63" s="21">
        <v>600</v>
      </c>
      <c r="AC63" s="20" t="s">
        <v>471</v>
      </c>
      <c r="AD63" s="21">
        <v>1</v>
      </c>
      <c r="AE63" s="20" t="s">
        <v>143</v>
      </c>
      <c r="AF63" s="20" t="s">
        <v>472</v>
      </c>
      <c r="AG63" s="20" t="s">
        <v>473</v>
      </c>
      <c r="AH63" s="20" t="s">
        <v>143</v>
      </c>
      <c r="AI63" s="20"/>
      <c r="AJ63" s="20"/>
      <c r="AK63" s="20"/>
      <c r="AL63" s="20"/>
      <c r="AM63" s="20"/>
      <c r="AN63" s="20"/>
      <c r="AO63" s="20"/>
      <c r="AP63" s="20"/>
      <c r="AQ63" s="20"/>
      <c r="AR63" s="20"/>
      <c r="AS63" s="20"/>
      <c r="AT63" s="20"/>
      <c r="AU63" s="20"/>
      <c r="AV63" s="20"/>
      <c r="AW63" s="20"/>
      <c r="AX63" s="20"/>
      <c r="AY63" s="20"/>
      <c r="AZ63" s="20"/>
      <c r="BA63" s="20"/>
      <c r="BB63" s="20"/>
      <c r="BC63" s="20"/>
      <c r="BE63" s="18">
        <f t="shared" si="7"/>
        <v>0</v>
      </c>
    </row>
    <row r="64" s="18" customFormat="1" ht="56.25" spans="1:57">
      <c r="A64" s="20">
        <v>63</v>
      </c>
      <c r="B64" s="20" t="s">
        <v>188</v>
      </c>
      <c r="C64" s="20" t="s">
        <v>192</v>
      </c>
      <c r="D64" s="20" t="s">
        <v>135</v>
      </c>
      <c r="E64" s="20" t="s">
        <v>418</v>
      </c>
      <c r="F64" s="20" t="s">
        <v>13</v>
      </c>
      <c r="G64" s="20" t="str">
        <f t="shared" si="10"/>
        <v>梅州市</v>
      </c>
      <c r="H64" s="20" t="s">
        <v>474</v>
      </c>
      <c r="I64" s="20" t="s">
        <v>475</v>
      </c>
      <c r="J64" s="21">
        <v>220</v>
      </c>
      <c r="K64" s="21">
        <v>0</v>
      </c>
      <c r="L64" s="21">
        <v>220</v>
      </c>
      <c r="M64" s="21">
        <v>220</v>
      </c>
      <c r="N64" s="21">
        <v>0</v>
      </c>
      <c r="O64" s="21">
        <v>0</v>
      </c>
      <c r="P64" s="21">
        <v>0</v>
      </c>
      <c r="Q64" s="21">
        <v>0</v>
      </c>
      <c r="R64" s="21">
        <v>0</v>
      </c>
      <c r="S64" s="21">
        <v>0</v>
      </c>
      <c r="T64" s="21">
        <v>0</v>
      </c>
      <c r="U64" s="21">
        <v>220</v>
      </c>
      <c r="V64" s="21">
        <v>220</v>
      </c>
      <c r="W64" s="21">
        <v>220</v>
      </c>
      <c r="X64" s="20" t="s">
        <v>476</v>
      </c>
      <c r="Y64" s="20" t="s">
        <v>477</v>
      </c>
      <c r="Z64" s="20" t="s">
        <v>469</v>
      </c>
      <c r="AA64" s="20" t="s">
        <v>478</v>
      </c>
      <c r="AB64" s="21">
        <v>320</v>
      </c>
      <c r="AC64" s="20" t="s">
        <v>479</v>
      </c>
      <c r="AD64" s="21">
        <v>1</v>
      </c>
      <c r="AE64" s="20" t="s">
        <v>480</v>
      </c>
      <c r="AF64" s="21">
        <v>1</v>
      </c>
      <c r="AG64" s="20" t="s">
        <v>481</v>
      </c>
      <c r="AH64" s="20" t="s">
        <v>143</v>
      </c>
      <c r="AI64" s="20">
        <v>1</v>
      </c>
      <c r="AJ64" s="20">
        <v>320</v>
      </c>
      <c r="AK64" s="20">
        <f>IF(AJ64&lt;&gt;0,因素值!C$2,0)</f>
        <v>2</v>
      </c>
      <c r="AL64" s="20">
        <v>0</v>
      </c>
      <c r="AM64" s="20">
        <f>IF(AL64&lt;&gt;0,因素值!E$2,0)</f>
        <v>0</v>
      </c>
      <c r="AN64" s="20">
        <v>0</v>
      </c>
      <c r="AO64" s="20">
        <f>AN64*因素值!G$2</f>
        <v>0</v>
      </c>
      <c r="AP64" s="20">
        <v>0</v>
      </c>
      <c r="AQ64" s="20">
        <f>AP64*因素值!I$2</f>
        <v>0</v>
      </c>
      <c r="AR64" s="20">
        <v>0</v>
      </c>
      <c r="AS64" s="20">
        <f>AR64*因素值!K$2</f>
        <v>0</v>
      </c>
      <c r="AT64" s="20">
        <v>0</v>
      </c>
      <c r="AU64" s="20">
        <f>IF(AT64&lt;&gt;0,因素值!M$2,0)</f>
        <v>0</v>
      </c>
      <c r="AV64" s="20">
        <v>1600</v>
      </c>
      <c r="AW64" s="20">
        <f>IF(AV64&lt;&gt;0,因素值!O$2,0)</f>
        <v>5</v>
      </c>
      <c r="AX64" s="20">
        <v>0</v>
      </c>
      <c r="AY64" s="20">
        <f>IF(AX64&lt;&gt;0,因素值!Q$2,0)</f>
        <v>0</v>
      </c>
      <c r="AZ64" s="20">
        <v>0</v>
      </c>
      <c r="BA64" s="20">
        <f>IF(AZ64&lt;&gt;0,因素值!S$2,0)</f>
        <v>0</v>
      </c>
      <c r="BB64" s="20">
        <v>0</v>
      </c>
      <c r="BC64" s="20">
        <f>IF(BB64&lt;&gt;0,因素值!U$2,0)</f>
        <v>0</v>
      </c>
      <c r="BE64" s="18">
        <f t="shared" si="7"/>
        <v>1928</v>
      </c>
    </row>
    <row r="65" s="18" customFormat="1" ht="45" spans="1:57">
      <c r="A65" s="20">
        <v>64</v>
      </c>
      <c r="B65" s="20" t="s">
        <v>147</v>
      </c>
      <c r="C65" s="20" t="s">
        <v>135</v>
      </c>
      <c r="D65" s="20" t="s">
        <v>135</v>
      </c>
      <c r="E65" s="20" t="s">
        <v>418</v>
      </c>
      <c r="F65" s="20" t="s">
        <v>13</v>
      </c>
      <c r="G65" s="20" t="str">
        <f t="shared" si="10"/>
        <v>梅州市</v>
      </c>
      <c r="H65" s="20" t="s">
        <v>482</v>
      </c>
      <c r="I65" s="20" t="s">
        <v>483</v>
      </c>
      <c r="J65" s="21">
        <v>120</v>
      </c>
      <c r="K65" s="21">
        <v>0</v>
      </c>
      <c r="L65" s="21">
        <v>120</v>
      </c>
      <c r="M65" s="21">
        <v>120</v>
      </c>
      <c r="N65" s="21">
        <v>0</v>
      </c>
      <c r="O65" s="21">
        <v>0</v>
      </c>
      <c r="P65" s="21">
        <v>0</v>
      </c>
      <c r="Q65" s="21">
        <v>0</v>
      </c>
      <c r="R65" s="21">
        <v>0</v>
      </c>
      <c r="S65" s="21">
        <v>0</v>
      </c>
      <c r="T65" s="21">
        <v>0</v>
      </c>
      <c r="U65" s="21">
        <v>120</v>
      </c>
      <c r="V65" s="21">
        <v>120</v>
      </c>
      <c r="W65" s="21">
        <v>120</v>
      </c>
      <c r="X65" s="20" t="s">
        <v>484</v>
      </c>
      <c r="Y65" s="20" t="s">
        <v>468</v>
      </c>
      <c r="Z65" s="20" t="s">
        <v>469</v>
      </c>
      <c r="AA65" s="20" t="s">
        <v>483</v>
      </c>
      <c r="AB65" s="21">
        <v>0</v>
      </c>
      <c r="AC65" s="20" t="s">
        <v>485</v>
      </c>
      <c r="AD65" s="21">
        <v>10</v>
      </c>
      <c r="AE65" s="20" t="s">
        <v>486</v>
      </c>
      <c r="AF65" s="20" t="s">
        <v>487</v>
      </c>
      <c r="AG65" s="20" t="s">
        <v>488</v>
      </c>
      <c r="AH65" s="20" t="s">
        <v>143</v>
      </c>
      <c r="AI65" s="20">
        <v>0</v>
      </c>
      <c r="AJ65" s="20">
        <v>0</v>
      </c>
      <c r="AK65" s="20">
        <f>IF(AJ65&lt;&gt;0,因素值!C$2,0)</f>
        <v>0</v>
      </c>
      <c r="AL65" s="20">
        <v>0</v>
      </c>
      <c r="AM65" s="20">
        <f>IF(AL65&lt;&gt;0,因素值!E$2,0)</f>
        <v>0</v>
      </c>
      <c r="AN65" s="20">
        <v>0</v>
      </c>
      <c r="AO65" s="20">
        <f>AN65*因素值!G$2</f>
        <v>0</v>
      </c>
      <c r="AP65" s="20">
        <v>0</v>
      </c>
      <c r="AQ65" s="20">
        <f>AP65*因素值!I$2</f>
        <v>0</v>
      </c>
      <c r="AR65" s="20">
        <v>0</v>
      </c>
      <c r="AS65" s="20">
        <f>AR65*因素值!K$2</f>
        <v>0</v>
      </c>
      <c r="AT65" s="20">
        <v>0</v>
      </c>
      <c r="AU65" s="20">
        <f>IF(AT65&lt;&gt;0,因素值!M$2,0)</f>
        <v>0</v>
      </c>
      <c r="AV65" s="20">
        <v>0</v>
      </c>
      <c r="AW65" s="20">
        <f>IF(AV65&lt;&gt;0,因素值!O$2,0)</f>
        <v>0</v>
      </c>
      <c r="AX65" s="20">
        <v>0</v>
      </c>
      <c r="AY65" s="20">
        <f>IF(AX65&lt;&gt;0,因素值!Q$2,0)</f>
        <v>0</v>
      </c>
      <c r="AZ65" s="20">
        <v>1</v>
      </c>
      <c r="BA65" s="20">
        <f>IF(AZ65&lt;&gt;0,因素值!S$2,0)</f>
        <v>4</v>
      </c>
      <c r="BB65" s="20">
        <v>0</v>
      </c>
      <c r="BC65" s="20">
        <f>IF(BB65&lt;&gt;0,因素值!U$2,0)</f>
        <v>0</v>
      </c>
      <c r="BE65" s="18">
        <f t="shared" si="7"/>
        <v>5</v>
      </c>
    </row>
    <row r="66" s="18" customFormat="1" ht="33.75" spans="1:57">
      <c r="A66" s="20">
        <v>65</v>
      </c>
      <c r="B66" s="20" t="s">
        <v>147</v>
      </c>
      <c r="C66" s="20" t="s">
        <v>135</v>
      </c>
      <c r="D66" s="20" t="s">
        <v>135</v>
      </c>
      <c r="E66" s="20" t="s">
        <v>418</v>
      </c>
      <c r="F66" s="20" t="s">
        <v>13</v>
      </c>
      <c r="G66" s="20" t="str">
        <f t="shared" si="10"/>
        <v>梅州市</v>
      </c>
      <c r="H66" s="20" t="s">
        <v>489</v>
      </c>
      <c r="I66" s="20" t="s">
        <v>490</v>
      </c>
      <c r="J66" s="21">
        <v>180</v>
      </c>
      <c r="K66" s="21">
        <v>0</v>
      </c>
      <c r="L66" s="21">
        <v>180</v>
      </c>
      <c r="M66" s="21">
        <v>180</v>
      </c>
      <c r="N66" s="21">
        <v>0</v>
      </c>
      <c r="O66" s="21">
        <v>0</v>
      </c>
      <c r="P66" s="21">
        <v>0</v>
      </c>
      <c r="Q66" s="21">
        <v>0</v>
      </c>
      <c r="R66" s="21">
        <v>0</v>
      </c>
      <c r="S66" s="21">
        <v>0</v>
      </c>
      <c r="T66" s="21">
        <v>0</v>
      </c>
      <c r="U66" s="21">
        <v>180</v>
      </c>
      <c r="V66" s="21">
        <v>180</v>
      </c>
      <c r="W66" s="21">
        <v>180</v>
      </c>
      <c r="X66" s="20" t="s">
        <v>491</v>
      </c>
      <c r="Y66" s="20" t="s">
        <v>468</v>
      </c>
      <c r="Z66" s="20" t="s">
        <v>469</v>
      </c>
      <c r="AA66" s="20" t="s">
        <v>143</v>
      </c>
      <c r="AB66" s="21">
        <v>0</v>
      </c>
      <c r="AC66" s="20" t="s">
        <v>490</v>
      </c>
      <c r="AD66" s="20" t="s">
        <v>492</v>
      </c>
      <c r="AE66" s="20" t="s">
        <v>493</v>
      </c>
      <c r="AF66" s="21">
        <v>0</v>
      </c>
      <c r="AG66" s="20" t="s">
        <v>494</v>
      </c>
      <c r="AH66" s="20" t="s">
        <v>143</v>
      </c>
      <c r="AI66" s="20">
        <v>0</v>
      </c>
      <c r="AJ66" s="20">
        <v>0</v>
      </c>
      <c r="AK66" s="20">
        <f>IF(AJ66&lt;&gt;0,因素值!C$2,0)</f>
        <v>0</v>
      </c>
      <c r="AL66" s="20">
        <v>0</v>
      </c>
      <c r="AM66" s="20">
        <f>IF(AL66&lt;&gt;0,因素值!E$2,0)</f>
        <v>0</v>
      </c>
      <c r="AN66" s="20">
        <v>1</v>
      </c>
      <c r="AO66" s="20">
        <f>AN66*因素值!G$2</f>
        <v>5</v>
      </c>
      <c r="AP66" s="20">
        <v>0</v>
      </c>
      <c r="AQ66" s="20">
        <f>AP66*因素值!I$2</f>
        <v>0</v>
      </c>
      <c r="AR66" s="20">
        <v>0</v>
      </c>
      <c r="AS66" s="20">
        <f>AR66*因素值!K$2</f>
        <v>0</v>
      </c>
      <c r="AT66" s="20">
        <v>0</v>
      </c>
      <c r="AU66" s="20">
        <f>IF(AT66&lt;&gt;0,因素值!M$2,0)</f>
        <v>0</v>
      </c>
      <c r="AV66" s="20">
        <v>0</v>
      </c>
      <c r="AW66" s="20">
        <f>IF(AV66&lt;&gt;0,因素值!O$2,0)</f>
        <v>0</v>
      </c>
      <c r="AX66" s="20">
        <v>0</v>
      </c>
      <c r="AY66" s="20">
        <f>IF(AX66&lt;&gt;0,因素值!Q$2,0)</f>
        <v>0</v>
      </c>
      <c r="AZ66" s="20">
        <v>0</v>
      </c>
      <c r="BA66" s="20">
        <f>IF(AZ66&lt;&gt;0,因素值!S$2,0)</f>
        <v>0</v>
      </c>
      <c r="BB66" s="20">
        <v>0</v>
      </c>
      <c r="BC66" s="20">
        <f>IF(BB66&lt;&gt;0,因素值!U$2,0)</f>
        <v>0</v>
      </c>
      <c r="BE66" s="18">
        <f t="shared" si="7"/>
        <v>6</v>
      </c>
    </row>
    <row r="67" s="18" customFormat="1" ht="45" spans="1:57">
      <c r="A67" s="20">
        <v>66</v>
      </c>
      <c r="B67" s="20" t="s">
        <v>134</v>
      </c>
      <c r="C67" s="20" t="s">
        <v>135</v>
      </c>
      <c r="D67" s="20" t="s">
        <v>135</v>
      </c>
      <c r="E67" s="20" t="s">
        <v>418</v>
      </c>
      <c r="F67" s="20" t="s">
        <v>13</v>
      </c>
      <c r="G67" s="20" t="str">
        <f t="shared" si="10"/>
        <v>梅州市</v>
      </c>
      <c r="H67" s="20" t="s">
        <v>495</v>
      </c>
      <c r="I67" s="20" t="s">
        <v>496</v>
      </c>
      <c r="J67" s="21">
        <v>300</v>
      </c>
      <c r="K67" s="21">
        <v>0</v>
      </c>
      <c r="L67" s="21">
        <v>300</v>
      </c>
      <c r="M67" s="21">
        <v>300</v>
      </c>
      <c r="N67" s="21">
        <v>0</v>
      </c>
      <c r="O67" s="21">
        <v>0</v>
      </c>
      <c r="P67" s="21">
        <v>0</v>
      </c>
      <c r="Q67" s="21">
        <v>0</v>
      </c>
      <c r="R67" s="21">
        <v>0</v>
      </c>
      <c r="S67" s="21">
        <v>0</v>
      </c>
      <c r="T67" s="21">
        <v>0</v>
      </c>
      <c r="U67" s="21">
        <v>0</v>
      </c>
      <c r="V67" s="21">
        <v>0</v>
      </c>
      <c r="W67" s="21">
        <v>300</v>
      </c>
      <c r="X67" s="20" t="s">
        <v>467</v>
      </c>
      <c r="Y67" s="20" t="s">
        <v>180</v>
      </c>
      <c r="Z67" s="20" t="s">
        <v>469</v>
      </c>
      <c r="AA67" s="20" t="s">
        <v>143</v>
      </c>
      <c r="AB67" s="21">
        <v>8937</v>
      </c>
      <c r="AC67" s="20" t="s">
        <v>143</v>
      </c>
      <c r="AD67" s="21">
        <v>0</v>
      </c>
      <c r="AE67" s="20" t="s">
        <v>143</v>
      </c>
      <c r="AF67" s="21">
        <v>0</v>
      </c>
      <c r="AG67" s="20" t="s">
        <v>497</v>
      </c>
      <c r="AH67" s="20" t="s">
        <v>143</v>
      </c>
      <c r="AI67" s="20">
        <v>0</v>
      </c>
      <c r="AJ67" s="20">
        <v>0</v>
      </c>
      <c r="AK67" s="20">
        <f>IF(AJ67&lt;&gt;0,因素值!C$2,0)</f>
        <v>0</v>
      </c>
      <c r="AL67" s="20">
        <v>1</v>
      </c>
      <c r="AM67" s="20">
        <f>IF(AL67&lt;&gt;0,因素值!E$2,0)</f>
        <v>1</v>
      </c>
      <c r="AN67" s="20">
        <v>0</v>
      </c>
      <c r="AO67" s="20">
        <f>AN67*因素值!G$2</f>
        <v>0</v>
      </c>
      <c r="AP67" s="20">
        <v>0</v>
      </c>
      <c r="AQ67" s="20">
        <f>AP67*因素值!I$2</f>
        <v>0</v>
      </c>
      <c r="AR67" s="20">
        <v>0</v>
      </c>
      <c r="AS67" s="20">
        <f>AR67*因素值!K$2</f>
        <v>0</v>
      </c>
      <c r="AT67" s="20">
        <v>0</v>
      </c>
      <c r="AU67" s="20">
        <f>IF(AT67&lt;&gt;0,因素值!M$2,0)</f>
        <v>0</v>
      </c>
      <c r="AV67" s="20">
        <v>0</v>
      </c>
      <c r="AW67" s="20">
        <f>IF(AV67&lt;&gt;0,因素值!O$2,0)</f>
        <v>0</v>
      </c>
      <c r="AX67" s="20">
        <v>0</v>
      </c>
      <c r="AY67" s="20">
        <f>IF(AX67&lt;&gt;0,因素值!Q$2,0)</f>
        <v>0</v>
      </c>
      <c r="AZ67" s="20">
        <v>0</v>
      </c>
      <c r="BA67" s="20">
        <f>IF(AZ67&lt;&gt;0,因素值!S$2,0)</f>
        <v>0</v>
      </c>
      <c r="BB67" s="20">
        <v>0</v>
      </c>
      <c r="BC67" s="20">
        <f>IF(BB67&lt;&gt;0,因素值!U$2,0)</f>
        <v>0</v>
      </c>
      <c r="BE67" s="18">
        <f t="shared" si="7"/>
        <v>2</v>
      </c>
    </row>
    <row r="68" s="18" customFormat="1" ht="33.75" spans="1:57">
      <c r="A68" s="20">
        <v>67</v>
      </c>
      <c r="B68" s="20" t="s">
        <v>134</v>
      </c>
      <c r="C68" s="20" t="s">
        <v>135</v>
      </c>
      <c r="D68" s="20" t="s">
        <v>135</v>
      </c>
      <c r="E68" s="20" t="s">
        <v>418</v>
      </c>
      <c r="F68" s="20" t="s">
        <v>13</v>
      </c>
      <c r="G68" s="20" t="str">
        <f t="shared" si="10"/>
        <v>梅州市</v>
      </c>
      <c r="H68" s="20" t="s">
        <v>498</v>
      </c>
      <c r="I68" s="20" t="s">
        <v>499</v>
      </c>
      <c r="J68" s="21">
        <v>120</v>
      </c>
      <c r="K68" s="21">
        <v>0</v>
      </c>
      <c r="L68" s="21">
        <v>120</v>
      </c>
      <c r="M68" s="21">
        <v>120</v>
      </c>
      <c r="N68" s="21">
        <v>0</v>
      </c>
      <c r="O68" s="21">
        <v>0</v>
      </c>
      <c r="P68" s="21">
        <v>0</v>
      </c>
      <c r="Q68" s="21">
        <v>0</v>
      </c>
      <c r="R68" s="21">
        <v>0</v>
      </c>
      <c r="S68" s="21">
        <v>0</v>
      </c>
      <c r="T68" s="21">
        <v>0</v>
      </c>
      <c r="U68" s="21">
        <v>120</v>
      </c>
      <c r="V68" s="21">
        <v>120</v>
      </c>
      <c r="W68" s="21">
        <v>120</v>
      </c>
      <c r="X68" s="20" t="s">
        <v>491</v>
      </c>
      <c r="Y68" s="20" t="s">
        <v>500</v>
      </c>
      <c r="Z68" s="20" t="s">
        <v>469</v>
      </c>
      <c r="AA68" s="20" t="s">
        <v>143</v>
      </c>
      <c r="AB68" s="21">
        <v>0</v>
      </c>
      <c r="AC68" s="20" t="s">
        <v>143</v>
      </c>
      <c r="AD68" s="21">
        <v>0</v>
      </c>
      <c r="AE68" s="20" t="s">
        <v>143</v>
      </c>
      <c r="AF68" s="20" t="s">
        <v>487</v>
      </c>
      <c r="AG68" s="20" t="s">
        <v>501</v>
      </c>
      <c r="AH68" s="20" t="s">
        <v>143</v>
      </c>
      <c r="AI68" s="20">
        <v>0</v>
      </c>
      <c r="AJ68" s="20">
        <v>0</v>
      </c>
      <c r="AK68" s="20">
        <f>IF(AJ68&lt;&gt;0,因素值!C$2,0)</f>
        <v>0</v>
      </c>
      <c r="AL68" s="20">
        <v>10</v>
      </c>
      <c r="AM68" s="20">
        <f>IF(AL68&lt;&gt;0,因素值!E$2,0)</f>
        <v>1</v>
      </c>
      <c r="AN68" s="20">
        <v>0</v>
      </c>
      <c r="AO68" s="20">
        <f>AN68*因素值!G$2</f>
        <v>0</v>
      </c>
      <c r="AP68" s="20">
        <v>0</v>
      </c>
      <c r="AQ68" s="20">
        <f>AP68*因素值!I$2</f>
        <v>0</v>
      </c>
      <c r="AR68" s="20">
        <v>0</v>
      </c>
      <c r="AS68" s="20">
        <f>AR68*因素值!K$2</f>
        <v>0</v>
      </c>
      <c r="AT68" s="20">
        <v>0</v>
      </c>
      <c r="AU68" s="20">
        <f>IF(AT68&lt;&gt;0,因素值!M$2,0)</f>
        <v>0</v>
      </c>
      <c r="AV68" s="20">
        <v>0</v>
      </c>
      <c r="AW68" s="20">
        <f>IF(AV68&lt;&gt;0,因素值!O$2,0)</f>
        <v>0</v>
      </c>
      <c r="AX68" s="20">
        <v>0</v>
      </c>
      <c r="AY68" s="20">
        <f>IF(AX68&lt;&gt;0,因素值!Q$2,0)</f>
        <v>0</v>
      </c>
      <c r="AZ68" s="20">
        <v>0</v>
      </c>
      <c r="BA68" s="20">
        <f>IF(AZ68&lt;&gt;0,因素值!S$2,0)</f>
        <v>0</v>
      </c>
      <c r="BB68" s="20">
        <v>0</v>
      </c>
      <c r="BC68" s="20">
        <f>IF(BB68&lt;&gt;0,因素值!U$2,0)</f>
        <v>0</v>
      </c>
      <c r="BE68" s="18">
        <f t="shared" si="7"/>
        <v>11</v>
      </c>
    </row>
    <row r="69" s="18" customFormat="1" ht="33.75" hidden="1" spans="1:57">
      <c r="A69" s="20">
        <v>68</v>
      </c>
      <c r="B69" s="20" t="s">
        <v>174</v>
      </c>
      <c r="C69" s="20" t="s">
        <v>175</v>
      </c>
      <c r="D69" s="20" t="s">
        <v>175</v>
      </c>
      <c r="E69" s="20" t="s">
        <v>418</v>
      </c>
      <c r="F69" s="20" t="s">
        <v>502</v>
      </c>
      <c r="G69" s="20" t="str">
        <f t="shared" ref="G69:G75" si="11">F69</f>
        <v>兴宁市</v>
      </c>
      <c r="H69" s="20" t="s">
        <v>503</v>
      </c>
      <c r="I69" s="20" t="s">
        <v>504</v>
      </c>
      <c r="J69" s="21">
        <v>100</v>
      </c>
      <c r="K69" s="21">
        <v>0</v>
      </c>
      <c r="L69" s="21">
        <v>100</v>
      </c>
      <c r="M69" s="21">
        <v>100</v>
      </c>
      <c r="N69" s="21">
        <v>0</v>
      </c>
      <c r="O69" s="21">
        <v>0</v>
      </c>
      <c r="P69" s="21">
        <v>0</v>
      </c>
      <c r="Q69" s="21">
        <v>0</v>
      </c>
      <c r="R69" s="21">
        <v>0</v>
      </c>
      <c r="S69" s="21">
        <v>0</v>
      </c>
      <c r="T69" s="21">
        <v>0</v>
      </c>
      <c r="U69" s="21">
        <v>0</v>
      </c>
      <c r="V69" s="21">
        <v>0</v>
      </c>
      <c r="W69" s="21">
        <v>100</v>
      </c>
      <c r="X69" s="20" t="s">
        <v>140</v>
      </c>
      <c r="Y69" s="20" t="s">
        <v>143</v>
      </c>
      <c r="Z69" s="20" t="s">
        <v>505</v>
      </c>
      <c r="AA69" s="20" t="s">
        <v>143</v>
      </c>
      <c r="AB69" s="20" t="s">
        <v>143</v>
      </c>
      <c r="AC69" s="20" t="s">
        <v>504</v>
      </c>
      <c r="AD69" s="20" t="s">
        <v>362</v>
      </c>
      <c r="AE69" s="20" t="s">
        <v>143</v>
      </c>
      <c r="AF69" s="20" t="s">
        <v>143</v>
      </c>
      <c r="AG69" s="20" t="s">
        <v>162</v>
      </c>
      <c r="AH69" s="20" t="s">
        <v>143</v>
      </c>
      <c r="AI69" s="20"/>
      <c r="AJ69" s="20"/>
      <c r="AK69" s="20"/>
      <c r="AL69" s="20"/>
      <c r="AM69" s="20"/>
      <c r="AN69" s="20"/>
      <c r="AO69" s="20"/>
      <c r="AP69" s="20"/>
      <c r="AQ69" s="20"/>
      <c r="AR69" s="20"/>
      <c r="AS69" s="20"/>
      <c r="AT69" s="20"/>
      <c r="AU69" s="20"/>
      <c r="AV69" s="20"/>
      <c r="AW69" s="20"/>
      <c r="AX69" s="20"/>
      <c r="AY69" s="20"/>
      <c r="AZ69" s="20"/>
      <c r="BA69" s="20"/>
      <c r="BB69" s="20"/>
      <c r="BC69" s="20"/>
      <c r="BE69" s="18">
        <f t="shared" si="7"/>
        <v>0</v>
      </c>
    </row>
    <row r="70" s="18" customFormat="1" ht="22.5" hidden="1" spans="1:57">
      <c r="A70" s="20">
        <v>69</v>
      </c>
      <c r="B70" s="20" t="s">
        <v>174</v>
      </c>
      <c r="C70" s="20" t="s">
        <v>175</v>
      </c>
      <c r="D70" s="20" t="s">
        <v>175</v>
      </c>
      <c r="E70" s="20" t="s">
        <v>418</v>
      </c>
      <c r="F70" s="20" t="s">
        <v>502</v>
      </c>
      <c r="G70" s="20" t="str">
        <f t="shared" si="11"/>
        <v>兴宁市</v>
      </c>
      <c r="H70" s="20" t="s">
        <v>506</v>
      </c>
      <c r="I70" s="20" t="s">
        <v>507</v>
      </c>
      <c r="J70" s="21">
        <v>120</v>
      </c>
      <c r="K70" s="21">
        <v>0</v>
      </c>
      <c r="L70" s="21">
        <v>120</v>
      </c>
      <c r="M70" s="21">
        <v>120</v>
      </c>
      <c r="N70" s="21">
        <v>0</v>
      </c>
      <c r="O70" s="21">
        <v>0</v>
      </c>
      <c r="P70" s="21">
        <v>0</v>
      </c>
      <c r="Q70" s="21">
        <v>0</v>
      </c>
      <c r="R70" s="21">
        <v>0</v>
      </c>
      <c r="S70" s="21">
        <v>0</v>
      </c>
      <c r="T70" s="21">
        <v>0</v>
      </c>
      <c r="U70" s="21">
        <v>0</v>
      </c>
      <c r="V70" s="21">
        <v>0</v>
      </c>
      <c r="W70" s="21">
        <v>120</v>
      </c>
      <c r="X70" s="20" t="s">
        <v>140</v>
      </c>
      <c r="Y70" s="20" t="s">
        <v>143</v>
      </c>
      <c r="Z70" s="20" t="s">
        <v>505</v>
      </c>
      <c r="AA70" s="20" t="s">
        <v>143</v>
      </c>
      <c r="AB70" s="20" t="s">
        <v>143</v>
      </c>
      <c r="AC70" s="20" t="s">
        <v>508</v>
      </c>
      <c r="AD70" s="20" t="s">
        <v>362</v>
      </c>
      <c r="AE70" s="20" t="s">
        <v>143</v>
      </c>
      <c r="AF70" s="20" t="s">
        <v>143</v>
      </c>
      <c r="AG70" s="20" t="s">
        <v>162</v>
      </c>
      <c r="AH70" s="20" t="s">
        <v>143</v>
      </c>
      <c r="AI70" s="20"/>
      <c r="AJ70" s="20"/>
      <c r="AK70" s="20"/>
      <c r="AL70" s="20"/>
      <c r="AM70" s="20"/>
      <c r="AN70" s="20"/>
      <c r="AO70" s="20"/>
      <c r="AP70" s="20"/>
      <c r="AQ70" s="20"/>
      <c r="AR70" s="20"/>
      <c r="AS70" s="20"/>
      <c r="AT70" s="20"/>
      <c r="AU70" s="20"/>
      <c r="AV70" s="20"/>
      <c r="AW70" s="20"/>
      <c r="AX70" s="20"/>
      <c r="AY70" s="20"/>
      <c r="AZ70" s="20"/>
      <c r="BA70" s="20"/>
      <c r="BB70" s="20"/>
      <c r="BC70" s="20"/>
      <c r="BE70" s="18">
        <f t="shared" si="7"/>
        <v>0</v>
      </c>
    </row>
    <row r="71" s="18" customFormat="1" ht="22.5" hidden="1" spans="1:57">
      <c r="A71" s="20">
        <v>70</v>
      </c>
      <c r="B71" s="20" t="s">
        <v>221</v>
      </c>
      <c r="C71" s="20" t="s">
        <v>192</v>
      </c>
      <c r="D71" s="20" t="s">
        <v>175</v>
      </c>
      <c r="E71" s="20" t="s">
        <v>418</v>
      </c>
      <c r="F71" s="20" t="s">
        <v>502</v>
      </c>
      <c r="G71" s="20" t="str">
        <f t="shared" si="11"/>
        <v>兴宁市</v>
      </c>
      <c r="H71" s="20" t="s">
        <v>509</v>
      </c>
      <c r="I71" s="20" t="s">
        <v>510</v>
      </c>
      <c r="J71" s="21">
        <v>80</v>
      </c>
      <c r="K71" s="21">
        <v>0</v>
      </c>
      <c r="L71" s="21">
        <v>80</v>
      </c>
      <c r="M71" s="21">
        <v>80</v>
      </c>
      <c r="N71" s="21">
        <v>0</v>
      </c>
      <c r="O71" s="21">
        <v>0</v>
      </c>
      <c r="P71" s="21">
        <v>0</v>
      </c>
      <c r="Q71" s="21">
        <v>0</v>
      </c>
      <c r="R71" s="21">
        <v>0</v>
      </c>
      <c r="S71" s="21">
        <v>0</v>
      </c>
      <c r="T71" s="21">
        <v>0</v>
      </c>
      <c r="U71" s="21">
        <v>0</v>
      </c>
      <c r="V71" s="21">
        <v>0</v>
      </c>
      <c r="W71" s="21">
        <v>80</v>
      </c>
      <c r="X71" s="20" t="s">
        <v>511</v>
      </c>
      <c r="Y71" s="20" t="s">
        <v>512</v>
      </c>
      <c r="Z71" s="20" t="s">
        <v>513</v>
      </c>
      <c r="AA71" s="20" t="s">
        <v>510</v>
      </c>
      <c r="AB71" s="21">
        <v>100</v>
      </c>
      <c r="AC71" s="20" t="s">
        <v>143</v>
      </c>
      <c r="AD71" s="20" t="s">
        <v>143</v>
      </c>
      <c r="AE71" s="20" t="s">
        <v>143</v>
      </c>
      <c r="AF71" s="20" t="s">
        <v>143</v>
      </c>
      <c r="AG71" s="20" t="s">
        <v>162</v>
      </c>
      <c r="AH71" s="20" t="s">
        <v>143</v>
      </c>
      <c r="AI71" s="20"/>
      <c r="AJ71" s="20"/>
      <c r="AK71" s="20"/>
      <c r="AL71" s="20"/>
      <c r="AM71" s="20"/>
      <c r="AN71" s="20"/>
      <c r="AO71" s="20"/>
      <c r="AP71" s="20"/>
      <c r="AQ71" s="20"/>
      <c r="AR71" s="20"/>
      <c r="AS71" s="20"/>
      <c r="AT71" s="20"/>
      <c r="AU71" s="20"/>
      <c r="AV71" s="20"/>
      <c r="AW71" s="20"/>
      <c r="AX71" s="20"/>
      <c r="AY71" s="20"/>
      <c r="AZ71" s="20"/>
      <c r="BA71" s="20"/>
      <c r="BB71" s="20"/>
      <c r="BC71" s="20"/>
      <c r="BE71" s="18">
        <f t="shared" si="7"/>
        <v>0</v>
      </c>
    </row>
    <row r="72" s="18" customFormat="1" ht="22.5" spans="1:57">
      <c r="A72" s="20">
        <v>71</v>
      </c>
      <c r="B72" s="20" t="s">
        <v>188</v>
      </c>
      <c r="C72" s="20" t="s">
        <v>192</v>
      </c>
      <c r="D72" s="20" t="s">
        <v>135</v>
      </c>
      <c r="E72" s="20" t="s">
        <v>418</v>
      </c>
      <c r="F72" s="20" t="s">
        <v>502</v>
      </c>
      <c r="G72" s="20" t="str">
        <f t="shared" si="11"/>
        <v>兴宁市</v>
      </c>
      <c r="H72" s="20" t="s">
        <v>514</v>
      </c>
      <c r="I72" s="20" t="s">
        <v>515</v>
      </c>
      <c r="J72" s="21">
        <v>300</v>
      </c>
      <c r="K72" s="21">
        <v>0</v>
      </c>
      <c r="L72" s="21">
        <v>300</v>
      </c>
      <c r="M72" s="21">
        <v>300</v>
      </c>
      <c r="N72" s="21">
        <v>0</v>
      </c>
      <c r="O72" s="21">
        <v>0</v>
      </c>
      <c r="P72" s="21">
        <v>0</v>
      </c>
      <c r="Q72" s="21">
        <v>0</v>
      </c>
      <c r="R72" s="21">
        <v>0</v>
      </c>
      <c r="S72" s="21">
        <v>0</v>
      </c>
      <c r="T72" s="21">
        <v>0</v>
      </c>
      <c r="U72" s="21">
        <v>0</v>
      </c>
      <c r="V72" s="21">
        <v>0</v>
      </c>
      <c r="W72" s="21">
        <v>300</v>
      </c>
      <c r="X72" s="20" t="s">
        <v>511</v>
      </c>
      <c r="Y72" s="20" t="s">
        <v>512</v>
      </c>
      <c r="Z72" s="20" t="s">
        <v>513</v>
      </c>
      <c r="AA72" s="20" t="s">
        <v>516</v>
      </c>
      <c r="AB72" s="21">
        <v>500</v>
      </c>
      <c r="AC72" s="20" t="s">
        <v>143</v>
      </c>
      <c r="AD72" s="20" t="s">
        <v>143</v>
      </c>
      <c r="AE72" s="20" t="s">
        <v>143</v>
      </c>
      <c r="AF72" s="20" t="s">
        <v>143</v>
      </c>
      <c r="AG72" s="20" t="s">
        <v>162</v>
      </c>
      <c r="AH72" s="20" t="s">
        <v>143</v>
      </c>
      <c r="AI72" s="20">
        <v>1</v>
      </c>
      <c r="AJ72" s="20">
        <v>500</v>
      </c>
      <c r="AK72" s="20">
        <f>IF(AJ72&lt;&gt;0,因素值!C$2,0)</f>
        <v>2</v>
      </c>
      <c r="AL72" s="20">
        <v>0</v>
      </c>
      <c r="AM72" s="20">
        <f>IF(AL72&lt;&gt;0,因素值!E$2,0)</f>
        <v>0</v>
      </c>
      <c r="AN72" s="20">
        <v>0</v>
      </c>
      <c r="AO72" s="20">
        <f>AN72*因素值!G$2</f>
        <v>0</v>
      </c>
      <c r="AP72" s="20">
        <v>0</v>
      </c>
      <c r="AQ72" s="20">
        <f>AP72*因素值!I$2</f>
        <v>0</v>
      </c>
      <c r="AR72" s="20">
        <v>0</v>
      </c>
      <c r="AS72" s="20">
        <f>AR72*因素值!K$2</f>
        <v>0</v>
      </c>
      <c r="AT72" s="20">
        <v>0</v>
      </c>
      <c r="AU72" s="20">
        <f>IF(AT72&lt;&gt;0,因素值!M$2,0)</f>
        <v>0</v>
      </c>
      <c r="AV72" s="20">
        <v>0</v>
      </c>
      <c r="AW72" s="20">
        <f>IF(AV72&lt;&gt;0,因素值!O$2,0)</f>
        <v>0</v>
      </c>
      <c r="AX72" s="20">
        <v>0</v>
      </c>
      <c r="AY72" s="20">
        <f>IF(AX72&lt;&gt;0,因素值!Q$2,0)</f>
        <v>0</v>
      </c>
      <c r="AZ72" s="20">
        <v>0</v>
      </c>
      <c r="BA72" s="20">
        <f>IF(AZ72&lt;&gt;0,因素值!S$2,0)</f>
        <v>0</v>
      </c>
      <c r="BB72" s="20">
        <v>0</v>
      </c>
      <c r="BC72" s="20">
        <f>IF(BB72&lt;&gt;0,因素值!U$2,0)</f>
        <v>0</v>
      </c>
      <c r="BE72" s="18">
        <f t="shared" si="7"/>
        <v>503</v>
      </c>
    </row>
    <row r="73" s="18" customFormat="1" ht="33.75" spans="1:57">
      <c r="A73" s="20">
        <v>72</v>
      </c>
      <c r="B73" s="20" t="s">
        <v>188</v>
      </c>
      <c r="C73" s="20" t="s">
        <v>192</v>
      </c>
      <c r="D73" s="20" t="s">
        <v>135</v>
      </c>
      <c r="E73" s="20" t="s">
        <v>418</v>
      </c>
      <c r="F73" s="20" t="s">
        <v>502</v>
      </c>
      <c r="G73" s="20" t="str">
        <f t="shared" si="11"/>
        <v>兴宁市</v>
      </c>
      <c r="H73" s="20" t="s">
        <v>517</v>
      </c>
      <c r="I73" s="20" t="s">
        <v>518</v>
      </c>
      <c r="J73" s="21">
        <v>500</v>
      </c>
      <c r="K73" s="21">
        <v>0</v>
      </c>
      <c r="L73" s="21">
        <v>500</v>
      </c>
      <c r="M73" s="21">
        <v>500</v>
      </c>
      <c r="N73" s="21">
        <v>0</v>
      </c>
      <c r="O73" s="21">
        <v>0</v>
      </c>
      <c r="P73" s="21">
        <v>0</v>
      </c>
      <c r="Q73" s="21">
        <v>0</v>
      </c>
      <c r="R73" s="21">
        <v>0</v>
      </c>
      <c r="S73" s="21">
        <v>0</v>
      </c>
      <c r="T73" s="21">
        <v>0</v>
      </c>
      <c r="U73" s="21">
        <v>0</v>
      </c>
      <c r="V73" s="21">
        <v>0</v>
      </c>
      <c r="W73" s="21">
        <v>500</v>
      </c>
      <c r="X73" s="20" t="s">
        <v>511</v>
      </c>
      <c r="Y73" s="20" t="s">
        <v>512</v>
      </c>
      <c r="Z73" s="20" t="s">
        <v>513</v>
      </c>
      <c r="AA73" s="20" t="s">
        <v>519</v>
      </c>
      <c r="AB73" s="21">
        <v>1000</v>
      </c>
      <c r="AC73" s="20" t="s">
        <v>143</v>
      </c>
      <c r="AD73" s="20" t="s">
        <v>143</v>
      </c>
      <c r="AE73" s="20" t="s">
        <v>143</v>
      </c>
      <c r="AF73" s="20" t="s">
        <v>143</v>
      </c>
      <c r="AG73" s="20" t="s">
        <v>162</v>
      </c>
      <c r="AH73" s="20" t="s">
        <v>143</v>
      </c>
      <c r="AI73" s="20">
        <v>2</v>
      </c>
      <c r="AJ73" s="20">
        <v>1000</v>
      </c>
      <c r="AK73" s="20">
        <f>IF(AJ73&lt;&gt;0,因素值!C$2,0)</f>
        <v>2</v>
      </c>
      <c r="AL73" s="20">
        <v>0</v>
      </c>
      <c r="AM73" s="20">
        <f>IF(AL73&lt;&gt;0,因素值!E$2,0)</f>
        <v>0</v>
      </c>
      <c r="AN73" s="20">
        <v>0</v>
      </c>
      <c r="AO73" s="20">
        <f>AN73*因素值!G$2</f>
        <v>0</v>
      </c>
      <c r="AP73" s="20">
        <v>0</v>
      </c>
      <c r="AQ73" s="20">
        <f>AP73*因素值!I$2</f>
        <v>0</v>
      </c>
      <c r="AR73" s="20">
        <v>0</v>
      </c>
      <c r="AS73" s="20">
        <f>AR73*因素值!K$2</f>
        <v>0</v>
      </c>
      <c r="AT73" s="20">
        <v>0</v>
      </c>
      <c r="AU73" s="20">
        <f>IF(AT73&lt;&gt;0,因素值!M$2,0)</f>
        <v>0</v>
      </c>
      <c r="AV73" s="20">
        <v>0</v>
      </c>
      <c r="AW73" s="20">
        <f>IF(AV73&lt;&gt;0,因素值!O$2,0)</f>
        <v>0</v>
      </c>
      <c r="AX73" s="20">
        <v>0</v>
      </c>
      <c r="AY73" s="20">
        <f>IF(AX73&lt;&gt;0,因素值!Q$2,0)</f>
        <v>0</v>
      </c>
      <c r="AZ73" s="20">
        <v>0</v>
      </c>
      <c r="BA73" s="20">
        <f>IF(AZ73&lt;&gt;0,因素值!S$2,0)</f>
        <v>0</v>
      </c>
      <c r="BB73" s="20">
        <v>0</v>
      </c>
      <c r="BC73" s="20">
        <f>IF(BB73&lt;&gt;0,因素值!U$2,0)</f>
        <v>0</v>
      </c>
      <c r="BE73" s="18">
        <f t="shared" si="7"/>
        <v>1004</v>
      </c>
    </row>
    <row r="74" s="18" customFormat="1" ht="22.5" spans="1:57">
      <c r="A74" s="20">
        <v>73</v>
      </c>
      <c r="B74" s="20" t="s">
        <v>188</v>
      </c>
      <c r="C74" s="20" t="s">
        <v>192</v>
      </c>
      <c r="D74" s="20" t="s">
        <v>135</v>
      </c>
      <c r="E74" s="20" t="s">
        <v>418</v>
      </c>
      <c r="F74" s="20" t="s">
        <v>502</v>
      </c>
      <c r="G74" s="20" t="str">
        <f t="shared" si="11"/>
        <v>兴宁市</v>
      </c>
      <c r="H74" s="20" t="s">
        <v>520</v>
      </c>
      <c r="I74" s="20" t="s">
        <v>521</v>
      </c>
      <c r="J74" s="21">
        <v>750</v>
      </c>
      <c r="K74" s="21">
        <v>0</v>
      </c>
      <c r="L74" s="21">
        <v>750</v>
      </c>
      <c r="M74" s="21">
        <v>750</v>
      </c>
      <c r="N74" s="21">
        <v>0</v>
      </c>
      <c r="O74" s="21">
        <v>0</v>
      </c>
      <c r="P74" s="21">
        <v>0</v>
      </c>
      <c r="Q74" s="21">
        <v>0</v>
      </c>
      <c r="R74" s="21">
        <v>0</v>
      </c>
      <c r="S74" s="21">
        <v>0</v>
      </c>
      <c r="T74" s="21">
        <v>0</v>
      </c>
      <c r="U74" s="21">
        <v>0</v>
      </c>
      <c r="V74" s="21">
        <v>0</v>
      </c>
      <c r="W74" s="21">
        <v>750</v>
      </c>
      <c r="X74" s="20" t="s">
        <v>511</v>
      </c>
      <c r="Y74" s="20" t="s">
        <v>512</v>
      </c>
      <c r="Z74" s="20" t="s">
        <v>513</v>
      </c>
      <c r="AA74" s="20" t="s">
        <v>521</v>
      </c>
      <c r="AB74" s="21">
        <v>1000</v>
      </c>
      <c r="AC74" s="20" t="s">
        <v>143</v>
      </c>
      <c r="AD74" s="20" t="s">
        <v>143</v>
      </c>
      <c r="AE74" s="20" t="s">
        <v>143</v>
      </c>
      <c r="AF74" s="20" t="s">
        <v>143</v>
      </c>
      <c r="AG74" s="20" t="s">
        <v>162</v>
      </c>
      <c r="AH74" s="20" t="s">
        <v>143</v>
      </c>
      <c r="AI74" s="20">
        <v>1</v>
      </c>
      <c r="AJ74" s="20">
        <v>1000</v>
      </c>
      <c r="AK74" s="20">
        <f>IF(AJ74&lt;&gt;0,因素值!C$2,0)</f>
        <v>2</v>
      </c>
      <c r="AL74" s="20">
        <v>0</v>
      </c>
      <c r="AM74" s="20">
        <f>IF(AL74&lt;&gt;0,因素值!E$2,0)</f>
        <v>0</v>
      </c>
      <c r="AN74" s="20">
        <v>0</v>
      </c>
      <c r="AO74" s="20">
        <f>AN74*因素值!G$2</f>
        <v>0</v>
      </c>
      <c r="AP74" s="20">
        <v>0</v>
      </c>
      <c r="AQ74" s="20">
        <f>AP74*因素值!I$2</f>
        <v>0</v>
      </c>
      <c r="AR74" s="20">
        <v>0</v>
      </c>
      <c r="AS74" s="20">
        <f>AR74*因素值!K$2</f>
        <v>0</v>
      </c>
      <c r="AT74" s="20">
        <v>0</v>
      </c>
      <c r="AU74" s="20">
        <f>IF(AT74&lt;&gt;0,因素值!M$2,0)</f>
        <v>0</v>
      </c>
      <c r="AV74" s="20">
        <v>0</v>
      </c>
      <c r="AW74" s="20">
        <f>IF(AV74&lt;&gt;0,因素值!O$2,0)</f>
        <v>0</v>
      </c>
      <c r="AX74" s="20">
        <v>0</v>
      </c>
      <c r="AY74" s="20">
        <f>IF(AX74&lt;&gt;0,因素值!Q$2,0)</f>
        <v>0</v>
      </c>
      <c r="AZ74" s="20">
        <v>0</v>
      </c>
      <c r="BA74" s="20">
        <f>IF(AZ74&lt;&gt;0,因素值!S$2,0)</f>
        <v>0</v>
      </c>
      <c r="BB74" s="20">
        <v>0</v>
      </c>
      <c r="BC74" s="20">
        <f>IF(BB74&lt;&gt;0,因素值!U$2,0)</f>
        <v>0</v>
      </c>
      <c r="BE74" s="18">
        <f t="shared" si="7"/>
        <v>1003</v>
      </c>
    </row>
    <row r="75" s="18" customFormat="1" ht="22.5" spans="1:57">
      <c r="A75" s="20">
        <v>74</v>
      </c>
      <c r="B75" s="20" t="s">
        <v>188</v>
      </c>
      <c r="C75" s="20" t="s">
        <v>192</v>
      </c>
      <c r="D75" s="20" t="s">
        <v>135</v>
      </c>
      <c r="E75" s="20" t="s">
        <v>418</v>
      </c>
      <c r="F75" s="20" t="s">
        <v>502</v>
      </c>
      <c r="G75" s="20" t="str">
        <f t="shared" si="11"/>
        <v>兴宁市</v>
      </c>
      <c r="H75" s="20" t="s">
        <v>522</v>
      </c>
      <c r="I75" s="20" t="s">
        <v>523</v>
      </c>
      <c r="J75" s="21">
        <v>850</v>
      </c>
      <c r="K75" s="21">
        <v>0</v>
      </c>
      <c r="L75" s="21">
        <v>850</v>
      </c>
      <c r="M75" s="21">
        <v>850</v>
      </c>
      <c r="N75" s="21">
        <v>0</v>
      </c>
      <c r="O75" s="21">
        <v>0</v>
      </c>
      <c r="P75" s="21">
        <v>0</v>
      </c>
      <c r="Q75" s="21">
        <v>0</v>
      </c>
      <c r="R75" s="21">
        <v>0</v>
      </c>
      <c r="S75" s="21">
        <v>0</v>
      </c>
      <c r="T75" s="21">
        <v>0</v>
      </c>
      <c r="U75" s="21">
        <v>0</v>
      </c>
      <c r="V75" s="21">
        <v>0</v>
      </c>
      <c r="W75" s="21">
        <v>850</v>
      </c>
      <c r="X75" s="20" t="s">
        <v>511</v>
      </c>
      <c r="Y75" s="20" t="s">
        <v>512</v>
      </c>
      <c r="Z75" s="20" t="s">
        <v>513</v>
      </c>
      <c r="AA75" s="20" t="s">
        <v>524</v>
      </c>
      <c r="AB75" s="21">
        <v>1500</v>
      </c>
      <c r="AC75" s="20" t="s">
        <v>143</v>
      </c>
      <c r="AD75" s="20" t="s">
        <v>143</v>
      </c>
      <c r="AE75" s="20" t="s">
        <v>143</v>
      </c>
      <c r="AF75" s="20" t="s">
        <v>143</v>
      </c>
      <c r="AG75" s="20" t="s">
        <v>162</v>
      </c>
      <c r="AH75" s="20" t="s">
        <v>143</v>
      </c>
      <c r="AI75" s="20">
        <v>2</v>
      </c>
      <c r="AJ75" s="20">
        <v>1500</v>
      </c>
      <c r="AK75" s="20">
        <f>IF(AJ75&lt;&gt;0,因素值!C$2,0)</f>
        <v>2</v>
      </c>
      <c r="AL75" s="20">
        <v>0</v>
      </c>
      <c r="AM75" s="20">
        <f>IF(AL75&lt;&gt;0,因素值!E$2,0)</f>
        <v>0</v>
      </c>
      <c r="AN75" s="20">
        <v>0</v>
      </c>
      <c r="AO75" s="20">
        <f>AN75*因素值!G$2</f>
        <v>0</v>
      </c>
      <c r="AP75" s="20">
        <v>0</v>
      </c>
      <c r="AQ75" s="20">
        <f>AP75*因素值!I$2</f>
        <v>0</v>
      </c>
      <c r="AR75" s="20">
        <v>0</v>
      </c>
      <c r="AS75" s="20">
        <f>AR75*因素值!K$2</f>
        <v>0</v>
      </c>
      <c r="AT75" s="20">
        <v>0</v>
      </c>
      <c r="AU75" s="20">
        <f>IF(AT75&lt;&gt;0,因素值!M$2,0)</f>
        <v>0</v>
      </c>
      <c r="AV75" s="20">
        <v>0</v>
      </c>
      <c r="AW75" s="20">
        <f>IF(AV75&lt;&gt;0,因素值!O$2,0)</f>
        <v>0</v>
      </c>
      <c r="AX75" s="20">
        <v>0</v>
      </c>
      <c r="AY75" s="20">
        <f>IF(AX75&lt;&gt;0,因素值!Q$2,0)</f>
        <v>0</v>
      </c>
      <c r="AZ75" s="20">
        <v>0</v>
      </c>
      <c r="BA75" s="20">
        <f>IF(AZ75&lt;&gt;0,因素值!S$2,0)</f>
        <v>0</v>
      </c>
      <c r="BB75" s="20">
        <v>0</v>
      </c>
      <c r="BC75" s="20">
        <f>IF(BB75&lt;&gt;0,因素值!U$2,0)</f>
        <v>0</v>
      </c>
      <c r="BE75" s="18">
        <f t="shared" si="7"/>
        <v>1504</v>
      </c>
    </row>
    <row r="76" s="18" customFormat="1" ht="78.75" spans="1:57">
      <c r="A76" s="20">
        <v>75</v>
      </c>
      <c r="B76" s="20" t="s">
        <v>147</v>
      </c>
      <c r="C76" s="20" t="s">
        <v>135</v>
      </c>
      <c r="D76" s="20" t="s">
        <v>135</v>
      </c>
      <c r="E76" s="20" t="s">
        <v>525</v>
      </c>
      <c r="F76" s="20" t="s">
        <v>526</v>
      </c>
      <c r="G76" s="20" t="str">
        <f>E76</f>
        <v>汕尾市</v>
      </c>
      <c r="H76" s="20" t="s">
        <v>149</v>
      </c>
      <c r="I76" s="20" t="s">
        <v>527</v>
      </c>
      <c r="J76" s="21">
        <v>25</v>
      </c>
      <c r="K76" s="21">
        <v>0</v>
      </c>
      <c r="L76" s="21">
        <v>25</v>
      </c>
      <c r="M76" s="21">
        <v>25</v>
      </c>
      <c r="N76" s="21">
        <v>0</v>
      </c>
      <c r="O76" s="21">
        <v>0</v>
      </c>
      <c r="P76" s="21">
        <v>0</v>
      </c>
      <c r="Q76" s="21">
        <v>0</v>
      </c>
      <c r="R76" s="21">
        <v>0</v>
      </c>
      <c r="S76" s="21">
        <v>0</v>
      </c>
      <c r="T76" s="21">
        <v>0</v>
      </c>
      <c r="U76" s="21">
        <v>0</v>
      </c>
      <c r="V76" s="21">
        <v>0</v>
      </c>
      <c r="W76" s="21">
        <v>25</v>
      </c>
      <c r="X76" s="20" t="s">
        <v>140</v>
      </c>
      <c r="Y76" s="20" t="s">
        <v>528</v>
      </c>
      <c r="Z76" s="20" t="s">
        <v>529</v>
      </c>
      <c r="AA76" s="21">
        <v>0</v>
      </c>
      <c r="AB76" s="21">
        <v>0</v>
      </c>
      <c r="AC76" s="20" t="s">
        <v>527</v>
      </c>
      <c r="AD76" s="21" t="s">
        <v>339</v>
      </c>
      <c r="AE76" s="21">
        <v>0</v>
      </c>
      <c r="AF76" s="21">
        <v>0</v>
      </c>
      <c r="AG76" s="20" t="s">
        <v>530</v>
      </c>
      <c r="AH76" s="20" t="s">
        <v>143</v>
      </c>
      <c r="AI76" s="20">
        <v>0</v>
      </c>
      <c r="AJ76" s="20">
        <v>0</v>
      </c>
      <c r="AK76" s="20">
        <f>IF(AJ76&lt;&gt;0,因素值!C$2,0)</f>
        <v>0</v>
      </c>
      <c r="AL76" s="20">
        <v>0</v>
      </c>
      <c r="AM76" s="20">
        <f>IF(AL76&lt;&gt;0,因素值!E$2,0)</f>
        <v>0</v>
      </c>
      <c r="AN76" s="20">
        <v>0</v>
      </c>
      <c r="AO76" s="20">
        <f>AN76*因素值!G$2</f>
        <v>0</v>
      </c>
      <c r="AP76" s="20">
        <v>0</v>
      </c>
      <c r="AQ76" s="20">
        <f>AP76*因素值!I$2</f>
        <v>0</v>
      </c>
      <c r="AR76" s="20">
        <v>0</v>
      </c>
      <c r="AS76" s="20">
        <f>AR76*因素值!K$2</f>
        <v>0</v>
      </c>
      <c r="AT76" s="20">
        <v>24</v>
      </c>
      <c r="AU76" s="20">
        <f>IF(AT76&lt;&gt;0,因素值!M$2,0)</f>
        <v>4</v>
      </c>
      <c r="AV76" s="20">
        <v>0</v>
      </c>
      <c r="AW76" s="20">
        <f>IF(AV76&lt;&gt;0,因素值!O$2,0)</f>
        <v>0</v>
      </c>
      <c r="AX76" s="20">
        <v>0</v>
      </c>
      <c r="AY76" s="20">
        <f>IF(AX76&lt;&gt;0,因素值!Q$2,0)</f>
        <v>0</v>
      </c>
      <c r="AZ76" s="20">
        <v>0</v>
      </c>
      <c r="BA76" s="20">
        <f>IF(AZ76&lt;&gt;0,因素值!S$2,0)</f>
        <v>0</v>
      </c>
      <c r="BB76" s="20">
        <v>0</v>
      </c>
      <c r="BC76" s="20">
        <f>IF(BB76&lt;&gt;0,因素值!U$2,0)</f>
        <v>0</v>
      </c>
      <c r="BE76" s="18">
        <f t="shared" si="7"/>
        <v>28</v>
      </c>
    </row>
    <row r="77" s="18" customFormat="1" ht="78.75" spans="1:57">
      <c r="A77" s="20">
        <v>76</v>
      </c>
      <c r="B77" s="20" t="s">
        <v>134</v>
      </c>
      <c r="C77" s="20" t="s">
        <v>135</v>
      </c>
      <c r="D77" s="20" t="s">
        <v>135</v>
      </c>
      <c r="E77" s="20" t="s">
        <v>525</v>
      </c>
      <c r="F77" s="20" t="s">
        <v>526</v>
      </c>
      <c r="G77" s="20" t="str">
        <f>E77</f>
        <v>汕尾市</v>
      </c>
      <c r="H77" s="20" t="s">
        <v>531</v>
      </c>
      <c r="I77" s="20" t="s">
        <v>532</v>
      </c>
      <c r="J77" s="21">
        <v>30</v>
      </c>
      <c r="K77" s="21">
        <v>0</v>
      </c>
      <c r="L77" s="21">
        <v>30</v>
      </c>
      <c r="M77" s="21">
        <v>30</v>
      </c>
      <c r="N77" s="21">
        <v>0</v>
      </c>
      <c r="O77" s="21">
        <v>0</v>
      </c>
      <c r="P77" s="21">
        <v>0</v>
      </c>
      <c r="Q77" s="21">
        <v>0</v>
      </c>
      <c r="R77" s="21">
        <v>0</v>
      </c>
      <c r="S77" s="21">
        <v>0</v>
      </c>
      <c r="T77" s="21">
        <v>0</v>
      </c>
      <c r="U77" s="21">
        <v>0</v>
      </c>
      <c r="V77" s="21">
        <v>0</v>
      </c>
      <c r="W77" s="21">
        <v>30</v>
      </c>
      <c r="X77" s="20" t="s">
        <v>140</v>
      </c>
      <c r="Y77" s="20" t="s">
        <v>533</v>
      </c>
      <c r="Z77" s="20" t="s">
        <v>529</v>
      </c>
      <c r="AA77" s="21">
        <v>0</v>
      </c>
      <c r="AB77" s="21">
        <v>0</v>
      </c>
      <c r="AC77" s="20" t="s">
        <v>534</v>
      </c>
      <c r="AD77" s="21">
        <v>1</v>
      </c>
      <c r="AE77" s="21">
        <v>0</v>
      </c>
      <c r="AF77" s="21">
        <v>0</v>
      </c>
      <c r="AG77" s="20" t="s">
        <v>535</v>
      </c>
      <c r="AH77" s="20" t="s">
        <v>143</v>
      </c>
      <c r="AI77" s="20">
        <v>0</v>
      </c>
      <c r="AJ77" s="20">
        <v>0</v>
      </c>
      <c r="AK77" s="20">
        <f>IF(AJ77&lt;&gt;0,因素值!C$2,0)</f>
        <v>0</v>
      </c>
      <c r="AL77" s="20">
        <v>1</v>
      </c>
      <c r="AM77" s="20">
        <f>IF(AL77&lt;&gt;0,因素值!E$2,0)</f>
        <v>1</v>
      </c>
      <c r="AN77" s="20">
        <v>0</v>
      </c>
      <c r="AO77" s="20">
        <f>AN77*因素值!G$2</f>
        <v>0</v>
      </c>
      <c r="AP77" s="20">
        <v>0</v>
      </c>
      <c r="AQ77" s="20">
        <f>AP77*因素值!I$2</f>
        <v>0</v>
      </c>
      <c r="AR77" s="20">
        <v>0</v>
      </c>
      <c r="AS77" s="20">
        <f>AR77*因素值!K$2</f>
        <v>0</v>
      </c>
      <c r="AT77" s="20">
        <v>0</v>
      </c>
      <c r="AU77" s="20">
        <f>IF(AT77&lt;&gt;0,因素值!M$2,0)</f>
        <v>0</v>
      </c>
      <c r="AV77" s="20">
        <v>0</v>
      </c>
      <c r="AW77" s="20">
        <f>IF(AV77&lt;&gt;0,因素值!O$2,0)</f>
        <v>0</v>
      </c>
      <c r="AX77" s="20">
        <v>0</v>
      </c>
      <c r="AY77" s="20">
        <f>IF(AX77&lt;&gt;0,因素值!Q$2,0)</f>
        <v>0</v>
      </c>
      <c r="AZ77" s="20">
        <v>0</v>
      </c>
      <c r="BA77" s="20">
        <f>IF(AZ77&lt;&gt;0,因素值!S$2,0)</f>
        <v>0</v>
      </c>
      <c r="BB77" s="20">
        <v>0</v>
      </c>
      <c r="BC77" s="20">
        <f>IF(BB77&lt;&gt;0,因素值!U$2,0)</f>
        <v>0</v>
      </c>
      <c r="BE77" s="18">
        <f t="shared" si="7"/>
        <v>2</v>
      </c>
    </row>
    <row r="78" s="18" customFormat="1" ht="33.75" hidden="1" spans="1:57">
      <c r="A78" s="20">
        <v>77</v>
      </c>
      <c r="B78" s="20" t="s">
        <v>188</v>
      </c>
      <c r="C78" s="20" t="s">
        <v>160</v>
      </c>
      <c r="D78" s="20" t="s">
        <v>175</v>
      </c>
      <c r="E78" s="20" t="s">
        <v>525</v>
      </c>
      <c r="F78" s="20" t="s">
        <v>536</v>
      </c>
      <c r="G78" s="20" t="str">
        <f t="shared" ref="G78:G83" si="12">F78</f>
        <v>陆丰市</v>
      </c>
      <c r="H78" s="20" t="s">
        <v>537</v>
      </c>
      <c r="I78" s="20" t="s">
        <v>538</v>
      </c>
      <c r="J78" s="21">
        <v>900</v>
      </c>
      <c r="K78" s="21">
        <v>0</v>
      </c>
      <c r="L78" s="21">
        <v>900</v>
      </c>
      <c r="M78" s="21">
        <v>900</v>
      </c>
      <c r="N78" s="21">
        <v>0</v>
      </c>
      <c r="O78" s="21">
        <v>0</v>
      </c>
      <c r="P78" s="21">
        <v>0</v>
      </c>
      <c r="Q78" s="21">
        <v>0</v>
      </c>
      <c r="R78" s="21">
        <v>0</v>
      </c>
      <c r="S78" s="21">
        <v>0</v>
      </c>
      <c r="T78" s="21">
        <v>0</v>
      </c>
      <c r="U78" s="21">
        <v>0</v>
      </c>
      <c r="V78" s="21">
        <v>0</v>
      </c>
      <c r="W78" s="23">
        <v>0</v>
      </c>
      <c r="X78" s="20" t="s">
        <v>160</v>
      </c>
      <c r="Y78" s="20" t="s">
        <v>539</v>
      </c>
      <c r="Z78" s="20" t="s">
        <v>540</v>
      </c>
      <c r="AA78" s="20" t="s">
        <v>541</v>
      </c>
      <c r="AB78" s="20" t="s">
        <v>542</v>
      </c>
      <c r="AC78" s="21">
        <v>0</v>
      </c>
      <c r="AD78" s="21">
        <v>0</v>
      </c>
      <c r="AE78" s="21">
        <v>0</v>
      </c>
      <c r="AF78" s="21">
        <v>0</v>
      </c>
      <c r="AG78" s="20" t="s">
        <v>162</v>
      </c>
      <c r="AH78" s="20" t="s">
        <v>143</v>
      </c>
      <c r="AI78" s="20"/>
      <c r="AJ78" s="20"/>
      <c r="AK78" s="20"/>
      <c r="AL78" s="20"/>
      <c r="AM78" s="20"/>
      <c r="AN78" s="20"/>
      <c r="AO78" s="20"/>
      <c r="AP78" s="20"/>
      <c r="AQ78" s="20"/>
      <c r="AR78" s="20"/>
      <c r="AS78" s="20"/>
      <c r="AT78" s="20"/>
      <c r="AU78" s="20"/>
      <c r="AV78" s="20"/>
      <c r="AW78" s="20"/>
      <c r="AX78" s="20"/>
      <c r="AY78" s="20"/>
      <c r="AZ78" s="20"/>
      <c r="BA78" s="20"/>
      <c r="BB78" s="20"/>
      <c r="BC78" s="20"/>
      <c r="BE78" s="18">
        <f t="shared" si="7"/>
        <v>0</v>
      </c>
    </row>
    <row r="79" s="18" customFormat="1" ht="33.75" hidden="1" spans="1:57">
      <c r="A79" s="20">
        <v>78</v>
      </c>
      <c r="B79" s="20" t="s">
        <v>188</v>
      </c>
      <c r="C79" s="20" t="s">
        <v>160</v>
      </c>
      <c r="D79" s="20" t="s">
        <v>175</v>
      </c>
      <c r="E79" s="20" t="s">
        <v>525</v>
      </c>
      <c r="F79" s="20" t="s">
        <v>536</v>
      </c>
      <c r="G79" s="20" t="str">
        <f t="shared" si="12"/>
        <v>陆丰市</v>
      </c>
      <c r="H79" s="20" t="s">
        <v>543</v>
      </c>
      <c r="I79" s="20" t="s">
        <v>544</v>
      </c>
      <c r="J79" s="21">
        <v>120</v>
      </c>
      <c r="K79" s="21">
        <v>0</v>
      </c>
      <c r="L79" s="21">
        <v>120</v>
      </c>
      <c r="M79" s="21">
        <v>120</v>
      </c>
      <c r="N79" s="21">
        <v>0</v>
      </c>
      <c r="O79" s="21">
        <v>0</v>
      </c>
      <c r="P79" s="21">
        <v>0</v>
      </c>
      <c r="Q79" s="21">
        <v>0</v>
      </c>
      <c r="R79" s="21">
        <v>0</v>
      </c>
      <c r="S79" s="21">
        <v>0</v>
      </c>
      <c r="T79" s="21">
        <v>0</v>
      </c>
      <c r="U79" s="21">
        <v>0</v>
      </c>
      <c r="V79" s="21">
        <v>0</v>
      </c>
      <c r="W79" s="21">
        <v>120</v>
      </c>
      <c r="X79" s="20" t="s">
        <v>160</v>
      </c>
      <c r="Y79" s="20" t="s">
        <v>545</v>
      </c>
      <c r="Z79" s="20" t="s">
        <v>546</v>
      </c>
      <c r="AA79" s="20" t="s">
        <v>547</v>
      </c>
      <c r="AB79" s="20" t="s">
        <v>548</v>
      </c>
      <c r="AC79" s="21">
        <v>0</v>
      </c>
      <c r="AD79" s="21">
        <v>0</v>
      </c>
      <c r="AE79" s="21">
        <v>0</v>
      </c>
      <c r="AF79" s="21">
        <v>0</v>
      </c>
      <c r="AG79" s="20" t="s">
        <v>162</v>
      </c>
      <c r="AH79" s="20" t="s">
        <v>143</v>
      </c>
      <c r="AI79" s="20"/>
      <c r="AJ79" s="20"/>
      <c r="AK79" s="20"/>
      <c r="AL79" s="20"/>
      <c r="AM79" s="20"/>
      <c r="AN79" s="20"/>
      <c r="AO79" s="20"/>
      <c r="AP79" s="20"/>
      <c r="AQ79" s="20"/>
      <c r="AR79" s="20"/>
      <c r="AS79" s="20"/>
      <c r="AT79" s="20"/>
      <c r="AU79" s="20"/>
      <c r="AV79" s="20"/>
      <c r="AW79" s="20"/>
      <c r="AX79" s="20"/>
      <c r="AY79" s="20"/>
      <c r="AZ79" s="20"/>
      <c r="BA79" s="20"/>
      <c r="BB79" s="20"/>
      <c r="BC79" s="20"/>
      <c r="BE79" s="18">
        <f t="shared" si="7"/>
        <v>0</v>
      </c>
    </row>
    <row r="80" s="18" customFormat="1" ht="33.75" hidden="1" spans="1:57">
      <c r="A80" s="20">
        <v>79</v>
      </c>
      <c r="B80" s="20" t="s">
        <v>188</v>
      </c>
      <c r="C80" s="20" t="s">
        <v>160</v>
      </c>
      <c r="D80" s="20" t="s">
        <v>175</v>
      </c>
      <c r="E80" s="20" t="s">
        <v>525</v>
      </c>
      <c r="F80" s="20" t="s">
        <v>536</v>
      </c>
      <c r="G80" s="20" t="str">
        <f t="shared" si="12"/>
        <v>陆丰市</v>
      </c>
      <c r="H80" s="20" t="s">
        <v>549</v>
      </c>
      <c r="I80" s="20" t="s">
        <v>538</v>
      </c>
      <c r="J80" s="21">
        <v>900</v>
      </c>
      <c r="K80" s="21">
        <v>0</v>
      </c>
      <c r="L80" s="21">
        <v>900</v>
      </c>
      <c r="M80" s="21">
        <v>0</v>
      </c>
      <c r="N80" s="21">
        <v>0</v>
      </c>
      <c r="O80" s="21">
        <v>0</v>
      </c>
      <c r="P80" s="21">
        <v>0</v>
      </c>
      <c r="Q80" s="21">
        <v>0</v>
      </c>
      <c r="R80" s="21">
        <v>0</v>
      </c>
      <c r="S80" s="21">
        <v>0</v>
      </c>
      <c r="T80" s="21">
        <v>0</v>
      </c>
      <c r="U80" s="21">
        <v>0</v>
      </c>
      <c r="V80" s="21">
        <v>0</v>
      </c>
      <c r="W80" s="21">
        <v>0</v>
      </c>
      <c r="X80" s="20" t="s">
        <v>160</v>
      </c>
      <c r="Y80" s="20" t="s">
        <v>550</v>
      </c>
      <c r="Z80" s="20" t="s">
        <v>540</v>
      </c>
      <c r="AA80" s="20" t="s">
        <v>541</v>
      </c>
      <c r="AB80" s="20" t="s">
        <v>542</v>
      </c>
      <c r="AC80" s="21">
        <v>0</v>
      </c>
      <c r="AD80" s="21">
        <v>0</v>
      </c>
      <c r="AE80" s="21">
        <v>0</v>
      </c>
      <c r="AF80" s="21">
        <v>0</v>
      </c>
      <c r="AG80" s="20" t="s">
        <v>162</v>
      </c>
      <c r="AH80" s="20" t="s">
        <v>143</v>
      </c>
      <c r="AI80" s="20"/>
      <c r="AJ80" s="20"/>
      <c r="AK80" s="20"/>
      <c r="AL80" s="20"/>
      <c r="AM80" s="20"/>
      <c r="AN80" s="20"/>
      <c r="AO80" s="20"/>
      <c r="AP80" s="20"/>
      <c r="AQ80" s="20"/>
      <c r="AR80" s="20"/>
      <c r="AS80" s="20"/>
      <c r="AT80" s="20"/>
      <c r="AU80" s="20"/>
      <c r="AV80" s="20"/>
      <c r="AW80" s="20"/>
      <c r="AX80" s="20"/>
      <c r="AY80" s="20"/>
      <c r="AZ80" s="20"/>
      <c r="BA80" s="20"/>
      <c r="BB80" s="20"/>
      <c r="BC80" s="20"/>
      <c r="BE80" s="18">
        <f t="shared" si="7"/>
        <v>0</v>
      </c>
    </row>
    <row r="81" s="18" customFormat="1" ht="22.5" hidden="1" spans="1:57">
      <c r="A81" s="20">
        <v>80</v>
      </c>
      <c r="B81" s="20" t="s">
        <v>221</v>
      </c>
      <c r="C81" s="20" t="s">
        <v>160</v>
      </c>
      <c r="D81" s="20" t="s">
        <v>175</v>
      </c>
      <c r="E81" s="20" t="s">
        <v>551</v>
      </c>
      <c r="F81" s="20" t="s">
        <v>10</v>
      </c>
      <c r="G81" s="20" t="str">
        <f t="shared" si="12"/>
        <v>龙川县</v>
      </c>
      <c r="H81" s="20" t="s">
        <v>552</v>
      </c>
      <c r="I81" s="20" t="s">
        <v>553</v>
      </c>
      <c r="J81" s="21">
        <v>150</v>
      </c>
      <c r="K81" s="21">
        <v>0</v>
      </c>
      <c r="L81" s="21">
        <v>150</v>
      </c>
      <c r="M81" s="21">
        <v>150</v>
      </c>
      <c r="N81" s="21">
        <v>50</v>
      </c>
      <c r="O81" s="21">
        <v>50</v>
      </c>
      <c r="P81" s="21">
        <v>50</v>
      </c>
      <c r="Q81" s="21">
        <v>100</v>
      </c>
      <c r="R81" s="21">
        <v>150</v>
      </c>
      <c r="S81" s="21">
        <v>150</v>
      </c>
      <c r="T81" s="21">
        <v>150</v>
      </c>
      <c r="U81" s="21">
        <v>150</v>
      </c>
      <c r="V81" s="21">
        <v>150</v>
      </c>
      <c r="W81" s="21">
        <v>150</v>
      </c>
      <c r="X81" s="20" t="s">
        <v>160</v>
      </c>
      <c r="Y81" s="20" t="s">
        <v>554</v>
      </c>
      <c r="Z81" s="20" t="s">
        <v>554</v>
      </c>
      <c r="AA81" s="20" t="s">
        <v>555</v>
      </c>
      <c r="AB81" s="21">
        <v>500</v>
      </c>
      <c r="AC81" s="20" t="s">
        <v>556</v>
      </c>
      <c r="AD81" s="21">
        <v>1</v>
      </c>
      <c r="AE81" s="20" t="s">
        <v>143</v>
      </c>
      <c r="AF81" s="21">
        <v>0</v>
      </c>
      <c r="AG81" s="20" t="s">
        <v>557</v>
      </c>
      <c r="AH81" s="20" t="s">
        <v>143</v>
      </c>
      <c r="AI81" s="20"/>
      <c r="AJ81" s="20"/>
      <c r="AK81" s="20"/>
      <c r="AL81" s="20"/>
      <c r="AM81" s="20"/>
      <c r="AN81" s="20"/>
      <c r="AO81" s="20"/>
      <c r="AP81" s="20"/>
      <c r="AQ81" s="20"/>
      <c r="AR81" s="20"/>
      <c r="AS81" s="20"/>
      <c r="AT81" s="20"/>
      <c r="AU81" s="20"/>
      <c r="AV81" s="20"/>
      <c r="AW81" s="20"/>
      <c r="AX81" s="20"/>
      <c r="AY81" s="20"/>
      <c r="AZ81" s="20"/>
      <c r="BA81" s="20"/>
      <c r="BB81" s="20"/>
      <c r="BC81" s="20"/>
      <c r="BE81" s="18">
        <f t="shared" si="7"/>
        <v>0</v>
      </c>
    </row>
    <row r="82" s="18" customFormat="1" ht="22.5" hidden="1" spans="1:57">
      <c r="A82" s="20">
        <v>81</v>
      </c>
      <c r="B82" s="20" t="s">
        <v>174</v>
      </c>
      <c r="C82" s="20" t="s">
        <v>175</v>
      </c>
      <c r="D82" s="20" t="s">
        <v>175</v>
      </c>
      <c r="E82" s="20" t="s">
        <v>551</v>
      </c>
      <c r="F82" s="20" t="s">
        <v>10</v>
      </c>
      <c r="G82" s="20" t="str">
        <f t="shared" si="12"/>
        <v>龙川县</v>
      </c>
      <c r="H82" s="20" t="s">
        <v>552</v>
      </c>
      <c r="I82" s="20" t="s">
        <v>558</v>
      </c>
      <c r="J82" s="21">
        <v>130</v>
      </c>
      <c r="K82" s="21">
        <v>0</v>
      </c>
      <c r="L82" s="21">
        <v>130</v>
      </c>
      <c r="M82" s="21">
        <v>130</v>
      </c>
      <c r="N82" s="21">
        <v>130</v>
      </c>
      <c r="O82" s="21">
        <v>130</v>
      </c>
      <c r="P82" s="21">
        <v>130</v>
      </c>
      <c r="Q82" s="21">
        <v>130</v>
      </c>
      <c r="R82" s="21">
        <v>130</v>
      </c>
      <c r="S82" s="21">
        <v>130</v>
      </c>
      <c r="T82" s="21">
        <v>130</v>
      </c>
      <c r="U82" s="21">
        <v>130</v>
      </c>
      <c r="V82" s="21">
        <v>130</v>
      </c>
      <c r="W82" s="21">
        <v>130</v>
      </c>
      <c r="X82" s="20" t="s">
        <v>160</v>
      </c>
      <c r="Y82" s="20" t="s">
        <v>554</v>
      </c>
      <c r="Z82" s="20" t="s">
        <v>554</v>
      </c>
      <c r="AA82" s="20" t="s">
        <v>559</v>
      </c>
      <c r="AB82" s="21">
        <v>0</v>
      </c>
      <c r="AC82" s="20" t="s">
        <v>560</v>
      </c>
      <c r="AD82" s="21">
        <v>2</v>
      </c>
      <c r="AE82" s="20" t="s">
        <v>143</v>
      </c>
      <c r="AF82" s="21">
        <v>0</v>
      </c>
      <c r="AG82" s="20" t="s">
        <v>561</v>
      </c>
      <c r="AH82" s="20" t="s">
        <v>143</v>
      </c>
      <c r="AI82" s="20"/>
      <c r="AJ82" s="20"/>
      <c r="AK82" s="20"/>
      <c r="AL82" s="20"/>
      <c r="AM82" s="20"/>
      <c r="AN82" s="20"/>
      <c r="AO82" s="20"/>
      <c r="AP82" s="20"/>
      <c r="AQ82" s="20"/>
      <c r="AR82" s="20"/>
      <c r="AS82" s="20"/>
      <c r="AT82" s="20"/>
      <c r="AU82" s="20"/>
      <c r="AV82" s="20"/>
      <c r="AW82" s="20"/>
      <c r="AX82" s="20"/>
      <c r="AY82" s="20"/>
      <c r="AZ82" s="20"/>
      <c r="BA82" s="20"/>
      <c r="BB82" s="20"/>
      <c r="BC82" s="20"/>
      <c r="BE82" s="18">
        <f t="shared" si="7"/>
        <v>0</v>
      </c>
    </row>
    <row r="83" s="18" customFormat="1" ht="33.75" spans="1:57">
      <c r="A83" s="20">
        <v>82</v>
      </c>
      <c r="B83" s="20" t="s">
        <v>147</v>
      </c>
      <c r="C83" s="20" t="s">
        <v>135</v>
      </c>
      <c r="D83" s="20" t="s">
        <v>135</v>
      </c>
      <c r="E83" s="20" t="s">
        <v>551</v>
      </c>
      <c r="F83" s="20" t="s">
        <v>10</v>
      </c>
      <c r="G83" s="20" t="str">
        <f t="shared" si="12"/>
        <v>龙川县</v>
      </c>
      <c r="H83" s="20" t="s">
        <v>552</v>
      </c>
      <c r="I83" s="20" t="s">
        <v>562</v>
      </c>
      <c r="J83" s="21">
        <v>150</v>
      </c>
      <c r="K83" s="21">
        <v>0</v>
      </c>
      <c r="L83" s="21">
        <v>150</v>
      </c>
      <c r="M83" s="21">
        <v>150</v>
      </c>
      <c r="N83" s="21">
        <v>70</v>
      </c>
      <c r="O83" s="21">
        <v>70</v>
      </c>
      <c r="P83" s="21">
        <v>70</v>
      </c>
      <c r="Q83" s="21">
        <v>70</v>
      </c>
      <c r="R83" s="21">
        <v>150</v>
      </c>
      <c r="S83" s="21">
        <v>150</v>
      </c>
      <c r="T83" s="21">
        <v>150</v>
      </c>
      <c r="U83" s="21">
        <v>150</v>
      </c>
      <c r="V83" s="21">
        <v>150</v>
      </c>
      <c r="W83" s="21">
        <v>150</v>
      </c>
      <c r="X83" s="20" t="s">
        <v>160</v>
      </c>
      <c r="Y83" s="20" t="s">
        <v>554</v>
      </c>
      <c r="Z83" s="20" t="s">
        <v>554</v>
      </c>
      <c r="AA83" s="20" t="s">
        <v>559</v>
      </c>
      <c r="AB83" s="21">
        <v>0</v>
      </c>
      <c r="AC83" s="20" t="s">
        <v>563</v>
      </c>
      <c r="AD83" s="21">
        <v>1</v>
      </c>
      <c r="AE83" s="20" t="s">
        <v>143</v>
      </c>
      <c r="AF83" s="21">
        <v>0</v>
      </c>
      <c r="AG83" s="20" t="s">
        <v>564</v>
      </c>
      <c r="AH83" s="20" t="s">
        <v>143</v>
      </c>
      <c r="AI83" s="20">
        <v>0</v>
      </c>
      <c r="AJ83" s="20">
        <v>0</v>
      </c>
      <c r="AK83" s="20">
        <f>IF(AJ83&lt;&gt;0,因素值!C$2,0)</f>
        <v>0</v>
      </c>
      <c r="AL83" s="20">
        <v>0</v>
      </c>
      <c r="AM83" s="20">
        <f>IF(AL83&lt;&gt;0,因素值!E$2,0)</f>
        <v>0</v>
      </c>
      <c r="AN83" s="20">
        <v>1</v>
      </c>
      <c r="AO83" s="20">
        <f>AN83*因素值!G$2</f>
        <v>5</v>
      </c>
      <c r="AP83" s="20">
        <v>1</v>
      </c>
      <c r="AQ83" s="20">
        <f>AP83*因素值!I$2</f>
        <v>6</v>
      </c>
      <c r="AR83" s="20">
        <v>0</v>
      </c>
      <c r="AS83" s="20">
        <f>AR83*因素值!K$2</f>
        <v>0</v>
      </c>
      <c r="AT83" s="20">
        <v>0</v>
      </c>
      <c r="AU83" s="20">
        <f>IF(AT83&lt;&gt;0,因素值!M$2,0)</f>
        <v>0</v>
      </c>
      <c r="AV83" s="20">
        <v>0</v>
      </c>
      <c r="AW83" s="20">
        <f>IF(AV83&lt;&gt;0,因素值!O$2,0)</f>
        <v>0</v>
      </c>
      <c r="AX83" s="20">
        <v>0</v>
      </c>
      <c r="AY83" s="20">
        <f>IF(AX83&lt;&gt;0,因素值!Q$2,0)</f>
        <v>0</v>
      </c>
      <c r="AZ83" s="20">
        <v>0</v>
      </c>
      <c r="BA83" s="20">
        <f>IF(AZ83&lt;&gt;0,因素值!S$2,0)</f>
        <v>0</v>
      </c>
      <c r="BB83" s="20">
        <v>0</v>
      </c>
      <c r="BC83" s="20">
        <f>IF(BB83&lt;&gt;0,因素值!U$2,0)</f>
        <v>0</v>
      </c>
      <c r="BE83" s="18">
        <f t="shared" si="7"/>
        <v>13</v>
      </c>
    </row>
    <row r="84" s="18" customFormat="1" ht="33.75" spans="1:57">
      <c r="A84" s="20">
        <v>83</v>
      </c>
      <c r="B84" s="20" t="s">
        <v>147</v>
      </c>
      <c r="C84" s="20" t="s">
        <v>135</v>
      </c>
      <c r="D84" s="20" t="s">
        <v>135</v>
      </c>
      <c r="E84" s="20" t="s">
        <v>551</v>
      </c>
      <c r="F84" s="20" t="s">
        <v>565</v>
      </c>
      <c r="G84" s="20" t="str">
        <f>E84</f>
        <v>河源市</v>
      </c>
      <c r="H84" s="20" t="s">
        <v>566</v>
      </c>
      <c r="I84" s="20" t="s">
        <v>567</v>
      </c>
      <c r="J84" s="21">
        <v>13</v>
      </c>
      <c r="K84" s="21">
        <v>0</v>
      </c>
      <c r="L84" s="21">
        <v>13</v>
      </c>
      <c r="M84" s="21">
        <v>13</v>
      </c>
      <c r="N84" s="21">
        <v>0</v>
      </c>
      <c r="O84" s="21">
        <v>0</v>
      </c>
      <c r="P84" s="21">
        <v>0</v>
      </c>
      <c r="Q84" s="21">
        <v>13</v>
      </c>
      <c r="R84" s="21">
        <v>13</v>
      </c>
      <c r="S84" s="21">
        <v>13</v>
      </c>
      <c r="T84" s="21">
        <v>13</v>
      </c>
      <c r="U84" s="21">
        <v>13</v>
      </c>
      <c r="V84" s="21">
        <v>13</v>
      </c>
      <c r="W84" s="21">
        <v>13</v>
      </c>
      <c r="X84" s="20" t="s">
        <v>568</v>
      </c>
      <c r="Y84" s="20" t="s">
        <v>569</v>
      </c>
      <c r="Z84" s="20" t="s">
        <v>143</v>
      </c>
      <c r="AA84" s="20" t="s">
        <v>143</v>
      </c>
      <c r="AB84" s="20" t="s">
        <v>143</v>
      </c>
      <c r="AC84" s="20" t="s">
        <v>570</v>
      </c>
      <c r="AD84" s="20" t="s">
        <v>339</v>
      </c>
      <c r="AE84" s="20" t="s">
        <v>143</v>
      </c>
      <c r="AF84" s="21">
        <v>0</v>
      </c>
      <c r="AG84" s="20" t="s">
        <v>571</v>
      </c>
      <c r="AH84" s="20" t="s">
        <v>572</v>
      </c>
      <c r="AI84" s="20">
        <v>0</v>
      </c>
      <c r="AJ84" s="20">
        <v>0</v>
      </c>
      <c r="AK84" s="20">
        <f>IF(AJ84&lt;&gt;0,因素值!C$2,0)</f>
        <v>0</v>
      </c>
      <c r="AL84" s="20">
        <v>0</v>
      </c>
      <c r="AM84" s="20">
        <f>IF(AL84&lt;&gt;0,因素值!E$2,0)</f>
        <v>0</v>
      </c>
      <c r="AN84" s="20">
        <v>0</v>
      </c>
      <c r="AO84" s="20">
        <f>AN84*因素值!G$2</f>
        <v>0</v>
      </c>
      <c r="AP84" s="20">
        <v>0</v>
      </c>
      <c r="AQ84" s="20">
        <f>AP84*因素值!I$2</f>
        <v>0</v>
      </c>
      <c r="AR84" s="20">
        <v>0</v>
      </c>
      <c r="AS84" s="20">
        <f>AR84*因素值!K$2</f>
        <v>0</v>
      </c>
      <c r="AT84" s="20">
        <v>24</v>
      </c>
      <c r="AU84" s="20">
        <f>IF(AT84&lt;&gt;0,因素值!M$2,0)</f>
        <v>4</v>
      </c>
      <c r="AV84" s="20">
        <v>0</v>
      </c>
      <c r="AW84" s="20">
        <f>IF(AV84&lt;&gt;0,因素值!O$2,0)</f>
        <v>0</v>
      </c>
      <c r="AX84" s="20">
        <v>0</v>
      </c>
      <c r="AY84" s="20">
        <f>IF(AX84&lt;&gt;0,因素值!Q$2,0)</f>
        <v>0</v>
      </c>
      <c r="AZ84" s="20">
        <v>0</v>
      </c>
      <c r="BA84" s="20">
        <f>IF(AZ84&lt;&gt;0,因素值!S$2,0)</f>
        <v>0</v>
      </c>
      <c r="BB84" s="20">
        <v>0</v>
      </c>
      <c r="BC84" s="20">
        <f>IF(BB84&lt;&gt;0,因素值!U$2,0)</f>
        <v>0</v>
      </c>
      <c r="BE84" s="18">
        <f t="shared" si="7"/>
        <v>28</v>
      </c>
    </row>
    <row r="85" s="18" customFormat="1" ht="22.5" spans="1:57">
      <c r="A85" s="20">
        <v>84</v>
      </c>
      <c r="B85" s="20" t="s">
        <v>147</v>
      </c>
      <c r="C85" s="20" t="s">
        <v>135</v>
      </c>
      <c r="D85" s="20" t="s">
        <v>135</v>
      </c>
      <c r="E85" s="20" t="s">
        <v>551</v>
      </c>
      <c r="F85" s="20" t="s">
        <v>565</v>
      </c>
      <c r="G85" s="20" t="str">
        <f>E85</f>
        <v>河源市</v>
      </c>
      <c r="H85" s="20" t="s">
        <v>573</v>
      </c>
      <c r="I85" s="20" t="s">
        <v>574</v>
      </c>
      <c r="J85" s="21">
        <v>50</v>
      </c>
      <c r="K85" s="21">
        <v>0</v>
      </c>
      <c r="L85" s="21">
        <v>50</v>
      </c>
      <c r="M85" s="21">
        <v>50</v>
      </c>
      <c r="N85" s="21">
        <v>0</v>
      </c>
      <c r="O85" s="21">
        <v>0</v>
      </c>
      <c r="P85" s="21">
        <v>0</v>
      </c>
      <c r="Q85" s="21">
        <v>25</v>
      </c>
      <c r="R85" s="21">
        <v>50</v>
      </c>
      <c r="S85" s="21">
        <v>50</v>
      </c>
      <c r="T85" s="21">
        <v>50</v>
      </c>
      <c r="U85" s="21">
        <v>50</v>
      </c>
      <c r="V85" s="21">
        <v>50</v>
      </c>
      <c r="W85" s="21">
        <v>50</v>
      </c>
      <c r="X85" s="20" t="s">
        <v>575</v>
      </c>
      <c r="Y85" s="20" t="s">
        <v>576</v>
      </c>
      <c r="Z85" s="20" t="s">
        <v>143</v>
      </c>
      <c r="AA85" s="20" t="s">
        <v>143</v>
      </c>
      <c r="AB85" s="20" t="s">
        <v>143</v>
      </c>
      <c r="AC85" s="20" t="s">
        <v>577</v>
      </c>
      <c r="AD85" s="21">
        <v>1000</v>
      </c>
      <c r="AE85" s="20" t="s">
        <v>143</v>
      </c>
      <c r="AF85" s="20" t="s">
        <v>143</v>
      </c>
      <c r="AG85" s="20" t="s">
        <v>571</v>
      </c>
      <c r="AH85" s="20" t="s">
        <v>578</v>
      </c>
      <c r="AI85" s="20">
        <v>0</v>
      </c>
      <c r="AJ85" s="20">
        <v>0</v>
      </c>
      <c r="AK85" s="20">
        <f>IF(AJ85&lt;&gt;0,因素值!C$2,0)</f>
        <v>0</v>
      </c>
      <c r="AL85" s="20">
        <v>0</v>
      </c>
      <c r="AM85" s="20">
        <f>IF(AL85&lt;&gt;0,因素值!E$2,0)</f>
        <v>0</v>
      </c>
      <c r="AN85" s="20">
        <v>0</v>
      </c>
      <c r="AO85" s="20">
        <f>AN85*因素值!G$2</f>
        <v>0</v>
      </c>
      <c r="AP85" s="20">
        <v>0</v>
      </c>
      <c r="AQ85" s="20">
        <f>AP85*因素值!I$2</f>
        <v>0</v>
      </c>
      <c r="AR85" s="20">
        <v>0</v>
      </c>
      <c r="AS85" s="20">
        <f>AR85*因素值!K$2</f>
        <v>0</v>
      </c>
      <c r="AT85" s="20">
        <v>0</v>
      </c>
      <c r="AU85" s="20">
        <f>IF(AT85&lt;&gt;0,因素值!M$2,0)</f>
        <v>0</v>
      </c>
      <c r="AV85" s="20">
        <v>1000</v>
      </c>
      <c r="AW85" s="20">
        <f>IF(AV85&lt;&gt;0,因素值!O$2,0)</f>
        <v>5</v>
      </c>
      <c r="AX85" s="20">
        <v>0</v>
      </c>
      <c r="AY85" s="20">
        <f>IF(AX85&lt;&gt;0,因素值!Q$2,0)</f>
        <v>0</v>
      </c>
      <c r="AZ85" s="20">
        <v>0</v>
      </c>
      <c r="BA85" s="20">
        <f>IF(AZ85&lt;&gt;0,因素值!S$2,0)</f>
        <v>0</v>
      </c>
      <c r="BB85" s="20">
        <v>0</v>
      </c>
      <c r="BC85" s="20">
        <f>IF(BB85&lt;&gt;0,因素值!U$2,0)</f>
        <v>0</v>
      </c>
      <c r="BE85" s="18">
        <f t="shared" si="7"/>
        <v>1005</v>
      </c>
    </row>
    <row r="86" s="18" customFormat="1" ht="33.75" spans="1:57">
      <c r="A86" s="20">
        <v>85</v>
      </c>
      <c r="B86" s="20" t="s">
        <v>147</v>
      </c>
      <c r="C86" s="20" t="s">
        <v>135</v>
      </c>
      <c r="D86" s="20" t="s">
        <v>135</v>
      </c>
      <c r="E86" s="20" t="s">
        <v>579</v>
      </c>
      <c r="F86" s="20" t="s">
        <v>580</v>
      </c>
      <c r="G86" s="20" t="str">
        <f>E86</f>
        <v>阳江市</v>
      </c>
      <c r="H86" s="20" t="s">
        <v>581</v>
      </c>
      <c r="I86" s="20" t="s">
        <v>582</v>
      </c>
      <c r="J86" s="21">
        <v>60</v>
      </c>
      <c r="K86" s="21">
        <v>0</v>
      </c>
      <c r="L86" s="21">
        <v>60</v>
      </c>
      <c r="M86" s="21">
        <v>60</v>
      </c>
      <c r="N86" s="21">
        <v>0</v>
      </c>
      <c r="O86" s="21">
        <v>0</v>
      </c>
      <c r="P86" s="21">
        <v>0</v>
      </c>
      <c r="Q86" s="21">
        <v>0</v>
      </c>
      <c r="R86" s="21">
        <v>0</v>
      </c>
      <c r="S86" s="21">
        <v>0</v>
      </c>
      <c r="T86" s="21">
        <v>0</v>
      </c>
      <c r="U86" s="21">
        <v>0</v>
      </c>
      <c r="V86" s="21">
        <v>0</v>
      </c>
      <c r="W86" s="21">
        <v>60</v>
      </c>
      <c r="X86" s="20" t="s">
        <v>140</v>
      </c>
      <c r="Y86" s="20" t="s">
        <v>583</v>
      </c>
      <c r="Z86" s="20" t="s">
        <v>584</v>
      </c>
      <c r="AA86" s="20" t="s">
        <v>143</v>
      </c>
      <c r="AB86" s="21">
        <v>0</v>
      </c>
      <c r="AC86" s="20" t="s">
        <v>582</v>
      </c>
      <c r="AD86" s="21">
        <v>60</v>
      </c>
      <c r="AE86" s="20" t="s">
        <v>143</v>
      </c>
      <c r="AF86" s="21">
        <v>0</v>
      </c>
      <c r="AG86" s="20" t="s">
        <v>162</v>
      </c>
      <c r="AH86" s="20" t="s">
        <v>143</v>
      </c>
      <c r="AI86" s="20">
        <v>0</v>
      </c>
      <c r="AJ86" s="20">
        <v>0</v>
      </c>
      <c r="AK86" s="20">
        <f>IF(AJ86&lt;&gt;0,因素值!C$2,0)</f>
        <v>0</v>
      </c>
      <c r="AL86" s="20">
        <v>0</v>
      </c>
      <c r="AM86" s="20">
        <f>IF(AL86&lt;&gt;0,因素值!E$2,0)</f>
        <v>0</v>
      </c>
      <c r="AN86" s="20">
        <v>0</v>
      </c>
      <c r="AO86" s="20">
        <f>AN86*因素值!G$2</f>
        <v>0</v>
      </c>
      <c r="AP86" s="20">
        <v>0</v>
      </c>
      <c r="AQ86" s="20">
        <f>AP86*因素值!I$2</f>
        <v>0</v>
      </c>
      <c r="AR86" s="20">
        <v>0</v>
      </c>
      <c r="AS86" s="20">
        <f>AR86*因素值!K$2</f>
        <v>0</v>
      </c>
      <c r="AT86" s="20">
        <v>60</v>
      </c>
      <c r="AU86" s="20">
        <f>IF(AT86&lt;&gt;0,因素值!M$2,0)</f>
        <v>4</v>
      </c>
      <c r="AV86" s="20">
        <v>0</v>
      </c>
      <c r="AW86" s="20">
        <f>IF(AV86&lt;&gt;0,因素值!O$2,0)</f>
        <v>0</v>
      </c>
      <c r="AX86" s="20">
        <v>0</v>
      </c>
      <c r="AY86" s="20">
        <f>IF(AX86&lt;&gt;0,因素值!Q$2,0)</f>
        <v>0</v>
      </c>
      <c r="AZ86" s="20">
        <v>0</v>
      </c>
      <c r="BA86" s="20">
        <f>IF(AZ86&lt;&gt;0,因素值!S$2,0)</f>
        <v>0</v>
      </c>
      <c r="BB86" s="20">
        <v>0</v>
      </c>
      <c r="BC86" s="20">
        <f>IF(BB86&lt;&gt;0,因素值!U$2,0)</f>
        <v>0</v>
      </c>
      <c r="BE86" s="18">
        <f t="shared" ref="BE86:BE114" si="13">SUM(AI86:BC86)</f>
        <v>64</v>
      </c>
    </row>
    <row r="87" s="18" customFormat="1" ht="33.75" spans="1:57">
      <c r="A87" s="20">
        <v>86</v>
      </c>
      <c r="B87" s="20" t="s">
        <v>147</v>
      </c>
      <c r="C87" s="20" t="s">
        <v>135</v>
      </c>
      <c r="D87" s="20" t="s">
        <v>135</v>
      </c>
      <c r="E87" s="20" t="s">
        <v>579</v>
      </c>
      <c r="F87" s="20" t="s">
        <v>580</v>
      </c>
      <c r="G87" s="20" t="str">
        <f>E87</f>
        <v>阳江市</v>
      </c>
      <c r="H87" s="20" t="s">
        <v>585</v>
      </c>
      <c r="I87" s="20" t="s">
        <v>586</v>
      </c>
      <c r="J87" s="21">
        <v>50</v>
      </c>
      <c r="K87" s="21">
        <v>0</v>
      </c>
      <c r="L87" s="21">
        <v>50</v>
      </c>
      <c r="M87" s="21">
        <v>50</v>
      </c>
      <c r="N87" s="21">
        <v>0</v>
      </c>
      <c r="O87" s="21">
        <v>0</v>
      </c>
      <c r="P87" s="21">
        <v>0</v>
      </c>
      <c r="Q87" s="21">
        <v>0</v>
      </c>
      <c r="R87" s="21">
        <v>0</v>
      </c>
      <c r="S87" s="21">
        <v>0</v>
      </c>
      <c r="T87" s="21">
        <v>0</v>
      </c>
      <c r="U87" s="21">
        <v>0</v>
      </c>
      <c r="V87" s="21">
        <v>0</v>
      </c>
      <c r="W87" s="21">
        <v>50</v>
      </c>
      <c r="X87" s="20" t="s">
        <v>140</v>
      </c>
      <c r="Y87" s="20" t="s">
        <v>587</v>
      </c>
      <c r="Z87" s="20" t="s">
        <v>584</v>
      </c>
      <c r="AA87" s="20" t="s">
        <v>588</v>
      </c>
      <c r="AB87" s="21">
        <v>400</v>
      </c>
      <c r="AC87" s="20" t="s">
        <v>586</v>
      </c>
      <c r="AD87" s="21">
        <v>2000</v>
      </c>
      <c r="AE87" s="20" t="s">
        <v>143</v>
      </c>
      <c r="AF87" s="21">
        <v>0</v>
      </c>
      <c r="AG87" s="20" t="s">
        <v>162</v>
      </c>
      <c r="AH87" s="20" t="s">
        <v>143</v>
      </c>
      <c r="AI87" s="20">
        <v>0</v>
      </c>
      <c r="AJ87" s="20">
        <v>0</v>
      </c>
      <c r="AK87" s="20">
        <f>IF(AJ87&lt;&gt;0,因素值!C$2,0)</f>
        <v>0</v>
      </c>
      <c r="AL87" s="20">
        <v>0</v>
      </c>
      <c r="AM87" s="20">
        <f>IF(AL87&lt;&gt;0,因素值!E$2,0)</f>
        <v>0</v>
      </c>
      <c r="AN87" s="20">
        <v>0</v>
      </c>
      <c r="AO87" s="20">
        <f>AN87*因素值!G$2</f>
        <v>0</v>
      </c>
      <c r="AP87" s="20">
        <v>0</v>
      </c>
      <c r="AQ87" s="20">
        <f>AP87*因素值!I$2</f>
        <v>0</v>
      </c>
      <c r="AR87" s="20">
        <v>0</v>
      </c>
      <c r="AS87" s="20">
        <f>AR87*因素值!K$2</f>
        <v>0</v>
      </c>
      <c r="AT87" s="20">
        <v>0</v>
      </c>
      <c r="AU87" s="20">
        <f>IF(AT87&lt;&gt;0,因素值!M$2,0)</f>
        <v>0</v>
      </c>
      <c r="AV87" s="20">
        <v>2000</v>
      </c>
      <c r="AW87" s="20">
        <f>IF(AV87&lt;&gt;0,因素值!O$2,0)</f>
        <v>5</v>
      </c>
      <c r="AX87" s="20">
        <v>0</v>
      </c>
      <c r="AY87" s="20">
        <f>IF(AX87&lt;&gt;0,因素值!Q$2,0)</f>
        <v>0</v>
      </c>
      <c r="AZ87" s="20">
        <v>0</v>
      </c>
      <c r="BA87" s="20">
        <f>IF(AZ87&lt;&gt;0,因素值!S$2,0)</f>
        <v>0</v>
      </c>
      <c r="BB87" s="20">
        <v>0</v>
      </c>
      <c r="BC87" s="20">
        <f>IF(BB87&lt;&gt;0,因素值!U$2,0)</f>
        <v>0</v>
      </c>
      <c r="BE87" s="18">
        <f t="shared" si="13"/>
        <v>2005</v>
      </c>
    </row>
    <row r="88" s="18" customFormat="1" ht="22.5" spans="1:57">
      <c r="A88" s="20">
        <v>87</v>
      </c>
      <c r="B88" s="20" t="s">
        <v>147</v>
      </c>
      <c r="C88" s="20" t="s">
        <v>135</v>
      </c>
      <c r="D88" s="20" t="s">
        <v>135</v>
      </c>
      <c r="E88" s="20" t="s">
        <v>579</v>
      </c>
      <c r="F88" s="20" t="s">
        <v>589</v>
      </c>
      <c r="G88" s="20" t="str">
        <f t="shared" ref="G88:G93" si="14">F88</f>
        <v>阳春市</v>
      </c>
      <c r="H88" s="20" t="s">
        <v>590</v>
      </c>
      <c r="I88" s="20" t="s">
        <v>591</v>
      </c>
      <c r="J88" s="21">
        <v>50</v>
      </c>
      <c r="K88" s="21">
        <v>30</v>
      </c>
      <c r="L88" s="21">
        <v>20</v>
      </c>
      <c r="M88" s="21">
        <v>20</v>
      </c>
      <c r="N88" s="21">
        <v>0</v>
      </c>
      <c r="O88" s="21">
        <v>0</v>
      </c>
      <c r="P88" s="21">
        <v>20</v>
      </c>
      <c r="Q88" s="21">
        <v>20</v>
      </c>
      <c r="R88" s="21">
        <v>20</v>
      </c>
      <c r="S88" s="21">
        <v>20</v>
      </c>
      <c r="T88" s="21">
        <v>20</v>
      </c>
      <c r="U88" s="21">
        <v>20</v>
      </c>
      <c r="V88" s="21">
        <v>20</v>
      </c>
      <c r="W88" s="21">
        <v>20</v>
      </c>
      <c r="X88" s="20" t="s">
        <v>140</v>
      </c>
      <c r="Y88" s="20" t="s">
        <v>592</v>
      </c>
      <c r="Z88" s="20" t="s">
        <v>593</v>
      </c>
      <c r="AA88" s="20" t="s">
        <v>143</v>
      </c>
      <c r="AB88" s="20" t="s">
        <v>143</v>
      </c>
      <c r="AC88" s="20" t="s">
        <v>594</v>
      </c>
      <c r="AD88" s="21">
        <v>2</v>
      </c>
      <c r="AE88" s="20" t="s">
        <v>143</v>
      </c>
      <c r="AF88" s="20" t="s">
        <v>143</v>
      </c>
      <c r="AG88" s="20" t="s">
        <v>595</v>
      </c>
      <c r="AH88" s="20" t="s">
        <v>143</v>
      </c>
      <c r="AI88" s="20">
        <v>0</v>
      </c>
      <c r="AJ88" s="20">
        <v>0</v>
      </c>
      <c r="AK88" s="20">
        <f>IF(AJ88&lt;&gt;0,因素值!C$2,0)</f>
        <v>0</v>
      </c>
      <c r="AL88" s="20">
        <v>0</v>
      </c>
      <c r="AM88" s="20">
        <f>IF(AL88&lt;&gt;0,因素值!E$2,0)</f>
        <v>0</v>
      </c>
      <c r="AN88" s="20">
        <v>0</v>
      </c>
      <c r="AO88" s="20">
        <f>AN88*因素值!G$2</f>
        <v>0</v>
      </c>
      <c r="AP88" s="20">
        <v>0</v>
      </c>
      <c r="AQ88" s="20">
        <f>AP88*因素值!I$2</f>
        <v>0</v>
      </c>
      <c r="AR88" s="20">
        <v>2</v>
      </c>
      <c r="AS88" s="20">
        <f>AR88*因素值!K$2</f>
        <v>4</v>
      </c>
      <c r="AT88" s="20">
        <v>0</v>
      </c>
      <c r="AU88" s="20">
        <f>IF(AT88&lt;&gt;0,因素值!M$2,0)</f>
        <v>0</v>
      </c>
      <c r="AV88" s="20">
        <v>0</v>
      </c>
      <c r="AW88" s="20">
        <f>IF(AV88&lt;&gt;0,因素值!O$2,0)</f>
        <v>0</v>
      </c>
      <c r="AX88" s="20">
        <v>0</v>
      </c>
      <c r="AY88" s="20">
        <f>IF(AX88&lt;&gt;0,因素值!Q$2,0)</f>
        <v>0</v>
      </c>
      <c r="AZ88" s="20">
        <v>0</v>
      </c>
      <c r="BA88" s="20">
        <f>IF(AZ88&lt;&gt;0,因素值!S$2,0)</f>
        <v>0</v>
      </c>
      <c r="BB88" s="20">
        <v>0</v>
      </c>
      <c r="BC88" s="20">
        <f>IF(BB88&lt;&gt;0,因素值!U$2,0)</f>
        <v>0</v>
      </c>
      <c r="BE88" s="18">
        <f t="shared" si="13"/>
        <v>6</v>
      </c>
    </row>
    <row r="89" s="18" customFormat="1" ht="45" spans="1:57">
      <c r="A89" s="20">
        <v>88</v>
      </c>
      <c r="B89" s="20" t="s">
        <v>147</v>
      </c>
      <c r="C89" s="20" t="s">
        <v>135</v>
      </c>
      <c r="D89" s="20" t="s">
        <v>135</v>
      </c>
      <c r="E89" s="20" t="s">
        <v>579</v>
      </c>
      <c r="F89" s="20" t="s">
        <v>589</v>
      </c>
      <c r="G89" s="20" t="str">
        <f t="shared" si="14"/>
        <v>阳春市</v>
      </c>
      <c r="H89" s="20" t="s">
        <v>596</v>
      </c>
      <c r="I89" s="20" t="s">
        <v>597</v>
      </c>
      <c r="J89" s="21">
        <v>54</v>
      </c>
      <c r="K89" s="21">
        <v>30</v>
      </c>
      <c r="L89" s="21">
        <v>24</v>
      </c>
      <c r="M89" s="21">
        <v>24</v>
      </c>
      <c r="N89" s="21">
        <v>0</v>
      </c>
      <c r="O89" s="21">
        <v>0</v>
      </c>
      <c r="P89" s="21">
        <v>0</v>
      </c>
      <c r="Q89" s="21">
        <v>0</v>
      </c>
      <c r="R89" s="21">
        <v>0</v>
      </c>
      <c r="S89" s="21">
        <v>0</v>
      </c>
      <c r="T89" s="21">
        <v>0</v>
      </c>
      <c r="U89" s="21">
        <v>0</v>
      </c>
      <c r="V89" s="21">
        <v>24</v>
      </c>
      <c r="W89" s="21">
        <v>24</v>
      </c>
      <c r="X89" s="20" t="s">
        <v>140</v>
      </c>
      <c r="Y89" s="20" t="s">
        <v>598</v>
      </c>
      <c r="Z89" s="20" t="s">
        <v>599</v>
      </c>
      <c r="AA89" s="20" t="s">
        <v>143</v>
      </c>
      <c r="AB89" s="20" t="s">
        <v>143</v>
      </c>
      <c r="AC89" s="20" t="s">
        <v>600</v>
      </c>
      <c r="AD89" s="21" t="s">
        <v>601</v>
      </c>
      <c r="AE89" s="20" t="s">
        <v>143</v>
      </c>
      <c r="AF89" s="20" t="s">
        <v>143</v>
      </c>
      <c r="AG89" s="20" t="s">
        <v>602</v>
      </c>
      <c r="AH89" s="20" t="s">
        <v>143</v>
      </c>
      <c r="AI89" s="20">
        <v>0</v>
      </c>
      <c r="AJ89" s="20">
        <v>0</v>
      </c>
      <c r="AK89" s="20">
        <f>IF(AJ89&lt;&gt;0,因素值!C$2,0)</f>
        <v>0</v>
      </c>
      <c r="AL89" s="20">
        <v>0</v>
      </c>
      <c r="AM89" s="20">
        <f>IF(AL89&lt;&gt;0,因素值!E$2,0)</f>
        <v>0</v>
      </c>
      <c r="AN89" s="20">
        <v>0</v>
      </c>
      <c r="AO89" s="20">
        <f>AN89*因素值!G$2</f>
        <v>0</v>
      </c>
      <c r="AP89" s="20">
        <v>0</v>
      </c>
      <c r="AQ89" s="20">
        <f>AP89*因素值!I$2</f>
        <v>0</v>
      </c>
      <c r="AR89" s="20">
        <v>0</v>
      </c>
      <c r="AS89" s="20">
        <f>AR89*因素值!K$2</f>
        <v>0</v>
      </c>
      <c r="AT89" s="20">
        <v>36</v>
      </c>
      <c r="AU89" s="20">
        <f>IF(AT89&lt;&gt;0,因素值!M$2,0)</f>
        <v>4</v>
      </c>
      <c r="AV89" s="20">
        <v>0</v>
      </c>
      <c r="AW89" s="20">
        <f>IF(AV89&lt;&gt;0,因素值!O$2,0)</f>
        <v>0</v>
      </c>
      <c r="AX89" s="20">
        <v>0</v>
      </c>
      <c r="AY89" s="20">
        <f>IF(AX89&lt;&gt;0,因素值!Q$2,0)</f>
        <v>0</v>
      </c>
      <c r="AZ89" s="20">
        <v>0</v>
      </c>
      <c r="BA89" s="20">
        <f>IF(AZ89&lt;&gt;0,因素值!S$2,0)</f>
        <v>0</v>
      </c>
      <c r="BB89" s="20">
        <v>0</v>
      </c>
      <c r="BC89" s="20">
        <f>IF(BB89&lt;&gt;0,因素值!U$2,0)</f>
        <v>0</v>
      </c>
      <c r="BE89" s="18">
        <f t="shared" si="13"/>
        <v>40</v>
      </c>
    </row>
    <row r="90" s="18" customFormat="1" ht="45" hidden="1" spans="1:57">
      <c r="A90" s="20">
        <v>89</v>
      </c>
      <c r="B90" s="20" t="s">
        <v>188</v>
      </c>
      <c r="C90" s="20" t="s">
        <v>160</v>
      </c>
      <c r="D90" s="20" t="s">
        <v>175</v>
      </c>
      <c r="E90" s="20" t="s">
        <v>579</v>
      </c>
      <c r="F90" s="20" t="s">
        <v>589</v>
      </c>
      <c r="G90" s="20" t="str">
        <f t="shared" si="14"/>
        <v>阳春市</v>
      </c>
      <c r="H90" s="20" t="s">
        <v>603</v>
      </c>
      <c r="I90" s="20" t="s">
        <v>604</v>
      </c>
      <c r="J90" s="21">
        <v>185</v>
      </c>
      <c r="K90" s="21">
        <v>125</v>
      </c>
      <c r="L90" s="21">
        <v>60</v>
      </c>
      <c r="M90" s="21">
        <v>60</v>
      </c>
      <c r="N90" s="21">
        <v>0</v>
      </c>
      <c r="O90" s="21">
        <v>0</v>
      </c>
      <c r="P90" s="21">
        <v>0</v>
      </c>
      <c r="Q90" s="21">
        <v>0</v>
      </c>
      <c r="R90" s="21">
        <v>0</v>
      </c>
      <c r="S90" s="21">
        <v>0</v>
      </c>
      <c r="T90" s="21">
        <v>60</v>
      </c>
      <c r="U90" s="21">
        <v>60</v>
      </c>
      <c r="V90" s="21">
        <v>60</v>
      </c>
      <c r="W90" s="21">
        <v>60</v>
      </c>
      <c r="X90" s="20" t="s">
        <v>605</v>
      </c>
      <c r="Y90" s="20" t="s">
        <v>606</v>
      </c>
      <c r="Z90" s="20" t="s">
        <v>607</v>
      </c>
      <c r="AA90" s="20" t="s">
        <v>608</v>
      </c>
      <c r="AB90" s="21">
        <v>259</v>
      </c>
      <c r="AC90" s="20" t="s">
        <v>143</v>
      </c>
      <c r="AD90" s="20" t="s">
        <v>143</v>
      </c>
      <c r="AE90" s="20" t="s">
        <v>143</v>
      </c>
      <c r="AF90" s="20" t="s">
        <v>143</v>
      </c>
      <c r="AG90" s="20" t="s">
        <v>609</v>
      </c>
      <c r="AH90" s="20" t="s">
        <v>143</v>
      </c>
      <c r="AI90" s="20"/>
      <c r="AJ90" s="20"/>
      <c r="AK90" s="20"/>
      <c r="AL90" s="20"/>
      <c r="AM90" s="20"/>
      <c r="AN90" s="20"/>
      <c r="AO90" s="20"/>
      <c r="AP90" s="20"/>
      <c r="AQ90" s="20"/>
      <c r="AR90" s="20"/>
      <c r="AS90" s="20"/>
      <c r="AT90" s="20"/>
      <c r="AU90" s="20"/>
      <c r="AV90" s="20"/>
      <c r="AW90" s="20"/>
      <c r="AX90" s="20"/>
      <c r="AY90" s="20"/>
      <c r="AZ90" s="20"/>
      <c r="BA90" s="20"/>
      <c r="BB90" s="20"/>
      <c r="BC90" s="20"/>
      <c r="BE90" s="18">
        <f t="shared" si="13"/>
        <v>0</v>
      </c>
    </row>
    <row r="91" s="18" customFormat="1" ht="45" spans="1:57">
      <c r="A91" s="20">
        <v>90</v>
      </c>
      <c r="B91" s="20" t="s">
        <v>147</v>
      </c>
      <c r="C91" s="20" t="s">
        <v>135</v>
      </c>
      <c r="D91" s="20" t="s">
        <v>135</v>
      </c>
      <c r="E91" s="20" t="s">
        <v>579</v>
      </c>
      <c r="F91" s="20" t="s">
        <v>589</v>
      </c>
      <c r="G91" s="20" t="str">
        <f t="shared" si="14"/>
        <v>阳春市</v>
      </c>
      <c r="H91" s="20" t="s">
        <v>610</v>
      </c>
      <c r="I91" s="20" t="s">
        <v>611</v>
      </c>
      <c r="J91" s="21">
        <v>130</v>
      </c>
      <c r="K91" s="21">
        <v>90</v>
      </c>
      <c r="L91" s="21">
        <v>40</v>
      </c>
      <c r="M91" s="21">
        <v>40</v>
      </c>
      <c r="N91" s="21">
        <v>0</v>
      </c>
      <c r="O91" s="21">
        <v>0</v>
      </c>
      <c r="P91" s="21">
        <v>0</v>
      </c>
      <c r="Q91" s="21">
        <v>0</v>
      </c>
      <c r="R91" s="21">
        <v>0</v>
      </c>
      <c r="S91" s="21">
        <v>0</v>
      </c>
      <c r="T91" s="21">
        <v>0</v>
      </c>
      <c r="U91" s="21">
        <v>0</v>
      </c>
      <c r="V91" s="21">
        <v>40</v>
      </c>
      <c r="W91" s="21">
        <v>40</v>
      </c>
      <c r="X91" s="20" t="s">
        <v>140</v>
      </c>
      <c r="Y91" s="20" t="s">
        <v>612</v>
      </c>
      <c r="Z91" s="20" t="s">
        <v>613</v>
      </c>
      <c r="AA91" s="20" t="s">
        <v>143</v>
      </c>
      <c r="AB91" s="20" t="s">
        <v>143</v>
      </c>
      <c r="AC91" s="20" t="s">
        <v>614</v>
      </c>
      <c r="AD91" s="21">
        <v>1</v>
      </c>
      <c r="AE91" s="20" t="s">
        <v>143</v>
      </c>
      <c r="AF91" s="20" t="s">
        <v>143</v>
      </c>
      <c r="AG91" s="20" t="s">
        <v>615</v>
      </c>
      <c r="AH91" s="20" t="s">
        <v>143</v>
      </c>
      <c r="AI91" s="20">
        <v>0</v>
      </c>
      <c r="AJ91" s="20">
        <v>0</v>
      </c>
      <c r="AK91" s="20">
        <f>IF(AJ91&lt;&gt;0,因素值!C$2,0)</f>
        <v>0</v>
      </c>
      <c r="AL91" s="20">
        <v>0</v>
      </c>
      <c r="AM91" s="20">
        <f>IF(AL91&lt;&gt;0,因素值!E$2,0)</f>
        <v>0</v>
      </c>
      <c r="AN91" s="20">
        <v>1</v>
      </c>
      <c r="AO91" s="20">
        <f>AN91*因素值!G$2</f>
        <v>5</v>
      </c>
      <c r="AP91" s="20">
        <v>1</v>
      </c>
      <c r="AQ91" s="20">
        <f>AP91*因素值!I$2</f>
        <v>6</v>
      </c>
      <c r="AR91" s="20">
        <v>0</v>
      </c>
      <c r="AS91" s="20">
        <f>AR91*因素值!K$2</f>
        <v>0</v>
      </c>
      <c r="AT91" s="20">
        <v>0</v>
      </c>
      <c r="AU91" s="20">
        <f>IF(AT91&lt;&gt;0,因素值!M$2,0)</f>
        <v>0</v>
      </c>
      <c r="AV91" s="20">
        <v>0</v>
      </c>
      <c r="AW91" s="20">
        <f>IF(AV91&lt;&gt;0,因素值!O$2,0)</f>
        <v>0</v>
      </c>
      <c r="AX91" s="20">
        <v>0</v>
      </c>
      <c r="AY91" s="20">
        <f>IF(AX91&lt;&gt;0,因素值!Q$2,0)</f>
        <v>0</v>
      </c>
      <c r="AZ91" s="20">
        <v>0</v>
      </c>
      <c r="BA91" s="20">
        <f>IF(AZ91&lt;&gt;0,因素值!S$2,0)</f>
        <v>0</v>
      </c>
      <c r="BB91" s="20">
        <v>0</v>
      </c>
      <c r="BC91" s="20">
        <f>IF(BB91&lt;&gt;0,因素值!U$2,0)</f>
        <v>0</v>
      </c>
      <c r="BE91" s="18">
        <f t="shared" si="13"/>
        <v>13</v>
      </c>
    </row>
    <row r="92" s="18" customFormat="1" ht="45" hidden="1" spans="1:57">
      <c r="A92" s="20">
        <v>91</v>
      </c>
      <c r="B92" s="20" t="s">
        <v>188</v>
      </c>
      <c r="C92" s="20" t="s">
        <v>160</v>
      </c>
      <c r="D92" s="20" t="s">
        <v>175</v>
      </c>
      <c r="E92" s="20" t="s">
        <v>579</v>
      </c>
      <c r="F92" s="20" t="s">
        <v>589</v>
      </c>
      <c r="G92" s="20" t="str">
        <f t="shared" si="14"/>
        <v>阳春市</v>
      </c>
      <c r="H92" s="20" t="s">
        <v>616</v>
      </c>
      <c r="I92" s="20" t="s">
        <v>604</v>
      </c>
      <c r="J92" s="21">
        <v>61</v>
      </c>
      <c r="K92" s="21">
        <v>41</v>
      </c>
      <c r="L92" s="21">
        <v>20</v>
      </c>
      <c r="M92" s="21">
        <v>20</v>
      </c>
      <c r="N92" s="21">
        <v>0</v>
      </c>
      <c r="O92" s="21">
        <v>0</v>
      </c>
      <c r="P92" s="21">
        <v>0</v>
      </c>
      <c r="Q92" s="21">
        <v>0</v>
      </c>
      <c r="R92" s="21">
        <v>0</v>
      </c>
      <c r="S92" s="21">
        <v>20</v>
      </c>
      <c r="T92" s="21">
        <v>20</v>
      </c>
      <c r="U92" s="21">
        <v>20</v>
      </c>
      <c r="V92" s="21">
        <v>20</v>
      </c>
      <c r="W92" s="21">
        <v>20</v>
      </c>
      <c r="X92" s="20" t="s">
        <v>160</v>
      </c>
      <c r="Y92" s="20" t="s">
        <v>598</v>
      </c>
      <c r="Z92" s="20" t="s">
        <v>617</v>
      </c>
      <c r="AA92" s="20" t="s">
        <v>618</v>
      </c>
      <c r="AB92" s="21">
        <v>103</v>
      </c>
      <c r="AC92" s="20" t="s">
        <v>143</v>
      </c>
      <c r="AD92" s="20" t="s">
        <v>143</v>
      </c>
      <c r="AE92" s="20" t="s">
        <v>143</v>
      </c>
      <c r="AF92" s="20" t="s">
        <v>143</v>
      </c>
      <c r="AG92" s="20" t="s">
        <v>619</v>
      </c>
      <c r="AH92" s="20" t="s">
        <v>143</v>
      </c>
      <c r="AI92" s="20"/>
      <c r="AJ92" s="20"/>
      <c r="AK92" s="20"/>
      <c r="AL92" s="20"/>
      <c r="AM92" s="20"/>
      <c r="AN92" s="20"/>
      <c r="AO92" s="20"/>
      <c r="AP92" s="20"/>
      <c r="AQ92" s="20"/>
      <c r="AR92" s="20"/>
      <c r="AS92" s="20"/>
      <c r="AT92" s="20"/>
      <c r="AU92" s="20"/>
      <c r="AV92" s="20"/>
      <c r="AW92" s="20"/>
      <c r="AX92" s="20"/>
      <c r="AY92" s="20"/>
      <c r="AZ92" s="20"/>
      <c r="BA92" s="20"/>
      <c r="BB92" s="20"/>
      <c r="BC92" s="20"/>
      <c r="BE92" s="18">
        <f t="shared" si="13"/>
        <v>0</v>
      </c>
    </row>
    <row r="93" s="18" customFormat="1" ht="22.5" hidden="1" spans="1:57">
      <c r="A93" s="20">
        <v>92</v>
      </c>
      <c r="B93" s="20" t="s">
        <v>188</v>
      </c>
      <c r="C93" s="20" t="s">
        <v>160</v>
      </c>
      <c r="D93" s="20" t="s">
        <v>175</v>
      </c>
      <c r="E93" s="20" t="s">
        <v>579</v>
      </c>
      <c r="F93" s="20" t="s">
        <v>589</v>
      </c>
      <c r="G93" s="20" t="str">
        <f t="shared" si="14"/>
        <v>阳春市</v>
      </c>
      <c r="H93" s="20" t="s">
        <v>620</v>
      </c>
      <c r="I93" s="20" t="s">
        <v>604</v>
      </c>
      <c r="J93" s="21">
        <v>61</v>
      </c>
      <c r="K93" s="21">
        <v>41</v>
      </c>
      <c r="L93" s="21">
        <v>20</v>
      </c>
      <c r="M93" s="21">
        <v>20</v>
      </c>
      <c r="N93" s="21">
        <v>0</v>
      </c>
      <c r="O93" s="21">
        <v>0</v>
      </c>
      <c r="P93" s="21">
        <v>0</v>
      </c>
      <c r="Q93" s="21">
        <v>0</v>
      </c>
      <c r="R93" s="21">
        <v>0</v>
      </c>
      <c r="S93" s="21">
        <v>20</v>
      </c>
      <c r="T93" s="21">
        <v>20</v>
      </c>
      <c r="U93" s="21">
        <v>20</v>
      </c>
      <c r="V93" s="21">
        <v>20</v>
      </c>
      <c r="W93" s="21">
        <v>20</v>
      </c>
      <c r="X93" s="20" t="s">
        <v>621</v>
      </c>
      <c r="Y93" s="20" t="s">
        <v>622</v>
      </c>
      <c r="Z93" s="20" t="s">
        <v>623</v>
      </c>
      <c r="AA93" s="20" t="s">
        <v>624</v>
      </c>
      <c r="AB93" s="21">
        <v>102</v>
      </c>
      <c r="AC93" s="20" t="s">
        <v>143</v>
      </c>
      <c r="AD93" s="20" t="s">
        <v>143</v>
      </c>
      <c r="AE93" s="20" t="s">
        <v>143</v>
      </c>
      <c r="AF93" s="20" t="s">
        <v>143</v>
      </c>
      <c r="AG93" s="20" t="s">
        <v>625</v>
      </c>
      <c r="AH93" s="20" t="s">
        <v>143</v>
      </c>
      <c r="AI93" s="20"/>
      <c r="AJ93" s="20"/>
      <c r="AK93" s="20"/>
      <c r="AL93" s="20"/>
      <c r="AM93" s="20"/>
      <c r="AN93" s="20"/>
      <c r="AO93" s="20"/>
      <c r="AP93" s="20"/>
      <c r="AQ93" s="20"/>
      <c r="AR93" s="20"/>
      <c r="AS93" s="20"/>
      <c r="AT93" s="20"/>
      <c r="AU93" s="20"/>
      <c r="AV93" s="20"/>
      <c r="AW93" s="20"/>
      <c r="AX93" s="20"/>
      <c r="AY93" s="20"/>
      <c r="AZ93" s="20"/>
      <c r="BA93" s="20"/>
      <c r="BB93" s="20"/>
      <c r="BC93" s="20"/>
      <c r="BE93" s="18">
        <f t="shared" si="13"/>
        <v>0</v>
      </c>
    </row>
    <row r="94" s="18" customFormat="1" ht="56.25" spans="1:57">
      <c r="A94" s="20">
        <v>93</v>
      </c>
      <c r="B94" s="20" t="s">
        <v>134</v>
      </c>
      <c r="C94" s="20" t="s">
        <v>135</v>
      </c>
      <c r="D94" s="20" t="s">
        <v>135</v>
      </c>
      <c r="E94" s="20" t="s">
        <v>626</v>
      </c>
      <c r="F94" s="20" t="s">
        <v>626</v>
      </c>
      <c r="G94" s="20" t="str">
        <f>E94</f>
        <v>清远市</v>
      </c>
      <c r="H94" s="20" t="s">
        <v>627</v>
      </c>
      <c r="I94" s="20" t="s">
        <v>628</v>
      </c>
      <c r="J94" s="21">
        <v>180</v>
      </c>
      <c r="K94" s="21">
        <v>60</v>
      </c>
      <c r="L94" s="21">
        <v>120</v>
      </c>
      <c r="M94" s="21">
        <v>120</v>
      </c>
      <c r="N94" s="21">
        <v>0</v>
      </c>
      <c r="O94" s="21">
        <v>0</v>
      </c>
      <c r="P94" s="21">
        <v>0</v>
      </c>
      <c r="Q94" s="21">
        <v>0</v>
      </c>
      <c r="R94" s="21">
        <v>0</v>
      </c>
      <c r="S94" s="21">
        <v>0</v>
      </c>
      <c r="T94" s="21">
        <v>0</v>
      </c>
      <c r="U94" s="21">
        <v>0</v>
      </c>
      <c r="V94" s="21">
        <v>0</v>
      </c>
      <c r="W94" s="21">
        <v>120</v>
      </c>
      <c r="X94" s="20" t="s">
        <v>160</v>
      </c>
      <c r="Y94" s="20" t="s">
        <v>629</v>
      </c>
      <c r="Z94" s="20" t="s">
        <v>630</v>
      </c>
      <c r="AA94" s="20" t="s">
        <v>631</v>
      </c>
      <c r="AB94" s="21">
        <v>1200</v>
      </c>
      <c r="AC94" s="20" t="s">
        <v>632</v>
      </c>
      <c r="AD94" s="21">
        <v>1</v>
      </c>
      <c r="AE94" s="20" t="s">
        <v>143</v>
      </c>
      <c r="AF94" s="21">
        <v>0</v>
      </c>
      <c r="AG94" s="20" t="s">
        <v>633</v>
      </c>
      <c r="AH94" s="20" t="s">
        <v>143</v>
      </c>
      <c r="AI94" s="20">
        <v>0</v>
      </c>
      <c r="AJ94" s="20">
        <v>0</v>
      </c>
      <c r="AK94" s="20">
        <f>IF(AJ94&lt;&gt;0,因素值!C$2,0)</f>
        <v>0</v>
      </c>
      <c r="AL94" s="20">
        <v>1</v>
      </c>
      <c r="AM94" s="20">
        <f>IF(AL94&lt;&gt;0,因素值!E$2,0)</f>
        <v>1</v>
      </c>
      <c r="AN94" s="20">
        <v>0</v>
      </c>
      <c r="AO94" s="20">
        <f>AN94*因素值!G$2</f>
        <v>0</v>
      </c>
      <c r="AP94" s="20">
        <v>0</v>
      </c>
      <c r="AQ94" s="20">
        <f>AP94*因素值!I$2</f>
        <v>0</v>
      </c>
      <c r="AR94" s="20">
        <v>0</v>
      </c>
      <c r="AS94" s="20">
        <f>AR94*因素值!K$2</f>
        <v>0</v>
      </c>
      <c r="AT94" s="20">
        <v>0</v>
      </c>
      <c r="AU94" s="20">
        <f>IF(AT94&lt;&gt;0,因素值!M$2,0)</f>
        <v>0</v>
      </c>
      <c r="AV94" s="20">
        <v>0</v>
      </c>
      <c r="AW94" s="20">
        <f>IF(AV94&lt;&gt;0,因素值!O$2,0)</f>
        <v>0</v>
      </c>
      <c r="AX94" s="20">
        <v>0</v>
      </c>
      <c r="AY94" s="20">
        <f>IF(AX94&lt;&gt;0,因素值!Q$2,0)</f>
        <v>0</v>
      </c>
      <c r="AZ94" s="20">
        <v>0</v>
      </c>
      <c r="BA94" s="20">
        <f>IF(AZ94&lt;&gt;0,因素值!S$2,0)</f>
        <v>0</v>
      </c>
      <c r="BB94" s="20">
        <v>0</v>
      </c>
      <c r="BC94" s="20">
        <f>IF(BB94&lt;&gt;0,因素值!U$2,0)</f>
        <v>0</v>
      </c>
      <c r="BE94" s="18">
        <f t="shared" si="13"/>
        <v>2</v>
      </c>
    </row>
    <row r="95" s="18" customFormat="1" ht="101.25" spans="1:57">
      <c r="A95" s="20">
        <v>94</v>
      </c>
      <c r="B95" s="20" t="s">
        <v>147</v>
      </c>
      <c r="C95" s="20" t="s">
        <v>135</v>
      </c>
      <c r="D95" s="20" t="s">
        <v>135</v>
      </c>
      <c r="E95" s="20" t="s">
        <v>626</v>
      </c>
      <c r="F95" s="20" t="s">
        <v>634</v>
      </c>
      <c r="G95" s="20" t="str">
        <f>E95</f>
        <v>清远市</v>
      </c>
      <c r="H95" s="20" t="s">
        <v>635</v>
      </c>
      <c r="I95" s="20" t="s">
        <v>635</v>
      </c>
      <c r="J95" s="21">
        <v>80</v>
      </c>
      <c r="K95" s="21">
        <v>15</v>
      </c>
      <c r="L95" s="21">
        <v>65</v>
      </c>
      <c r="M95" s="21">
        <v>65</v>
      </c>
      <c r="N95" s="21">
        <v>0</v>
      </c>
      <c r="O95" s="21">
        <v>0</v>
      </c>
      <c r="P95" s="21">
        <v>0</v>
      </c>
      <c r="Q95" s="21">
        <v>0</v>
      </c>
      <c r="R95" s="21">
        <v>0</v>
      </c>
      <c r="S95" s="21">
        <v>0</v>
      </c>
      <c r="T95" s="21">
        <v>0</v>
      </c>
      <c r="U95" s="21">
        <v>0</v>
      </c>
      <c r="V95" s="21">
        <v>25</v>
      </c>
      <c r="W95" s="21">
        <v>65</v>
      </c>
      <c r="X95" s="20" t="s">
        <v>140</v>
      </c>
      <c r="Y95" s="20" t="s">
        <v>636</v>
      </c>
      <c r="Z95" s="20" t="s">
        <v>637</v>
      </c>
      <c r="AA95" s="20" t="s">
        <v>143</v>
      </c>
      <c r="AB95" s="20" t="s">
        <v>143</v>
      </c>
      <c r="AC95" s="20" t="s">
        <v>638</v>
      </c>
      <c r="AD95" s="21">
        <v>1</v>
      </c>
      <c r="AE95" s="20" t="s">
        <v>143</v>
      </c>
      <c r="AF95" s="20" t="s">
        <v>143</v>
      </c>
      <c r="AG95" s="20" t="s">
        <v>639</v>
      </c>
      <c r="AH95" s="20" t="s">
        <v>143</v>
      </c>
      <c r="AI95" s="20">
        <v>0</v>
      </c>
      <c r="AJ95" s="20">
        <v>0</v>
      </c>
      <c r="AK95" s="20">
        <f>IF(AJ95&lt;&gt;0,因素值!C$2,0)</f>
        <v>0</v>
      </c>
      <c r="AL95" s="20">
        <v>0</v>
      </c>
      <c r="AM95" s="20">
        <f>IF(AL95&lt;&gt;0,因素值!E$2,0)</f>
        <v>0</v>
      </c>
      <c r="AN95" s="20">
        <v>0</v>
      </c>
      <c r="AO95" s="20">
        <f>AN95*因素值!G$2</f>
        <v>0</v>
      </c>
      <c r="AP95" s="20">
        <v>1</v>
      </c>
      <c r="AQ95" s="20">
        <f>AP95*因素值!I$2</f>
        <v>6</v>
      </c>
      <c r="AR95" s="20">
        <v>0</v>
      </c>
      <c r="AS95" s="20">
        <f>AR95*因素值!K$2</f>
        <v>0</v>
      </c>
      <c r="AT95" s="20">
        <v>0</v>
      </c>
      <c r="AU95" s="20">
        <f>IF(AT95&lt;&gt;0,因素值!M$2,0)</f>
        <v>0</v>
      </c>
      <c r="AV95" s="20">
        <v>0</v>
      </c>
      <c r="AW95" s="20">
        <f>IF(AV95&lt;&gt;0,因素值!O$2,0)</f>
        <v>0</v>
      </c>
      <c r="AX95" s="20">
        <v>0</v>
      </c>
      <c r="AY95" s="20">
        <f>IF(AX95&lt;&gt;0,因素值!Q$2,0)</f>
        <v>0</v>
      </c>
      <c r="AZ95" s="20">
        <v>0</v>
      </c>
      <c r="BA95" s="20">
        <f>IF(AZ95&lt;&gt;0,因素值!S$2,0)</f>
        <v>0</v>
      </c>
      <c r="BB95" s="20">
        <v>0</v>
      </c>
      <c r="BC95" s="20">
        <f>IF(BB95&lt;&gt;0,因素值!U$2,0)</f>
        <v>0</v>
      </c>
      <c r="BE95" s="18">
        <f t="shared" si="13"/>
        <v>7</v>
      </c>
    </row>
    <row r="96" s="18" customFormat="1" ht="56.25" spans="1:57">
      <c r="A96" s="20">
        <v>95</v>
      </c>
      <c r="B96" s="20" t="s">
        <v>147</v>
      </c>
      <c r="C96" s="20" t="s">
        <v>135</v>
      </c>
      <c r="D96" s="20" t="s">
        <v>135</v>
      </c>
      <c r="E96" s="20" t="s">
        <v>626</v>
      </c>
      <c r="F96" s="20" t="s">
        <v>634</v>
      </c>
      <c r="G96" s="20" t="str">
        <f>E96</f>
        <v>清远市</v>
      </c>
      <c r="H96" s="20" t="s">
        <v>640</v>
      </c>
      <c r="I96" s="20" t="s">
        <v>640</v>
      </c>
      <c r="J96" s="21">
        <v>50</v>
      </c>
      <c r="K96" s="21">
        <v>0</v>
      </c>
      <c r="L96" s="21">
        <v>50</v>
      </c>
      <c r="M96" s="21">
        <v>50</v>
      </c>
      <c r="N96" s="21">
        <v>0</v>
      </c>
      <c r="O96" s="21">
        <v>0</v>
      </c>
      <c r="P96" s="21">
        <v>0</v>
      </c>
      <c r="Q96" s="21">
        <v>0</v>
      </c>
      <c r="R96" s="21">
        <v>0</v>
      </c>
      <c r="S96" s="21">
        <v>0</v>
      </c>
      <c r="T96" s="21">
        <v>0</v>
      </c>
      <c r="U96" s="21">
        <v>0</v>
      </c>
      <c r="V96" s="21">
        <v>0</v>
      </c>
      <c r="W96" s="21">
        <v>50</v>
      </c>
      <c r="X96" s="20" t="s">
        <v>140</v>
      </c>
      <c r="Y96" s="20" t="s">
        <v>641</v>
      </c>
      <c r="Z96" s="20" t="s">
        <v>637</v>
      </c>
      <c r="AA96" s="20" t="s">
        <v>143</v>
      </c>
      <c r="AB96" s="20" t="s">
        <v>143</v>
      </c>
      <c r="AC96" s="20" t="s">
        <v>219</v>
      </c>
      <c r="AD96" s="21">
        <v>2</v>
      </c>
      <c r="AE96" s="20" t="s">
        <v>143</v>
      </c>
      <c r="AF96" s="20" t="s">
        <v>143</v>
      </c>
      <c r="AG96" s="20" t="s">
        <v>642</v>
      </c>
      <c r="AH96" s="20" t="s">
        <v>143</v>
      </c>
      <c r="AI96" s="20">
        <v>0</v>
      </c>
      <c r="AJ96" s="20">
        <v>0</v>
      </c>
      <c r="AK96" s="20">
        <f>IF(AJ96&lt;&gt;0,因素值!C$2,0)</f>
        <v>0</v>
      </c>
      <c r="AL96" s="20">
        <v>0</v>
      </c>
      <c r="AM96" s="20">
        <f>IF(AL96&lt;&gt;0,因素值!E$2,0)</f>
        <v>0</v>
      </c>
      <c r="AN96" s="20">
        <v>0</v>
      </c>
      <c r="AO96" s="20">
        <f>AN96*因素值!G$2</f>
        <v>0</v>
      </c>
      <c r="AP96" s="20">
        <v>0</v>
      </c>
      <c r="AQ96" s="20">
        <f>AP96*因素值!I$2</f>
        <v>0</v>
      </c>
      <c r="AR96" s="20">
        <v>2</v>
      </c>
      <c r="AS96" s="20">
        <f>AR96*因素值!K$2</f>
        <v>4</v>
      </c>
      <c r="AT96" s="20">
        <v>0</v>
      </c>
      <c r="AU96" s="20">
        <f>IF(AT96&lt;&gt;0,因素值!M$2,0)</f>
        <v>0</v>
      </c>
      <c r="AV96" s="20">
        <v>0</v>
      </c>
      <c r="AW96" s="20">
        <f>IF(AV96&lt;&gt;0,因素值!O$2,0)</f>
        <v>0</v>
      </c>
      <c r="AX96" s="20">
        <v>0</v>
      </c>
      <c r="AY96" s="20">
        <f>IF(AX96&lt;&gt;0,因素值!Q$2,0)</f>
        <v>0</v>
      </c>
      <c r="AZ96" s="20">
        <v>0</v>
      </c>
      <c r="BA96" s="20">
        <f>IF(AZ96&lt;&gt;0,因素值!S$2,0)</f>
        <v>0</v>
      </c>
      <c r="BB96" s="20">
        <v>0</v>
      </c>
      <c r="BC96" s="20">
        <f>IF(BB96&lt;&gt;0,因素值!U$2,0)</f>
        <v>0</v>
      </c>
      <c r="BE96" s="18">
        <f t="shared" si="13"/>
        <v>6</v>
      </c>
    </row>
    <row r="97" s="18" customFormat="1" ht="33.75" hidden="1" spans="1:57">
      <c r="A97" s="20">
        <v>96</v>
      </c>
      <c r="B97" s="20" t="s">
        <v>147</v>
      </c>
      <c r="C97" s="20" t="s">
        <v>175</v>
      </c>
      <c r="D97" s="20" t="s">
        <v>175</v>
      </c>
      <c r="E97" s="20" t="s">
        <v>626</v>
      </c>
      <c r="F97" s="20" t="s">
        <v>643</v>
      </c>
      <c r="G97" s="20" t="str">
        <f t="shared" ref="G97:G103" si="15">F97</f>
        <v>连山壮族瑶族自治县</v>
      </c>
      <c r="H97" s="20" t="s">
        <v>644</v>
      </c>
      <c r="I97" s="20" t="s">
        <v>644</v>
      </c>
      <c r="J97" s="21">
        <v>33</v>
      </c>
      <c r="K97" s="21">
        <v>0</v>
      </c>
      <c r="L97" s="21">
        <v>33</v>
      </c>
      <c r="M97" s="21">
        <v>33</v>
      </c>
      <c r="N97" s="21">
        <v>0</v>
      </c>
      <c r="O97" s="21">
        <v>0</v>
      </c>
      <c r="P97" s="21">
        <v>0</v>
      </c>
      <c r="Q97" s="21">
        <v>0</v>
      </c>
      <c r="R97" s="21">
        <v>0</v>
      </c>
      <c r="S97" s="21">
        <v>0</v>
      </c>
      <c r="T97" s="21">
        <v>33</v>
      </c>
      <c r="U97" s="21">
        <v>33</v>
      </c>
      <c r="V97" s="21">
        <v>33</v>
      </c>
      <c r="W97" s="21">
        <v>33</v>
      </c>
      <c r="X97" s="20" t="s">
        <v>140</v>
      </c>
      <c r="Y97" s="20" t="s">
        <v>645</v>
      </c>
      <c r="Z97" s="20" t="s">
        <v>637</v>
      </c>
      <c r="AA97" s="20" t="s">
        <v>646</v>
      </c>
      <c r="AB97" s="21">
        <v>0</v>
      </c>
      <c r="AC97" s="20" t="s">
        <v>647</v>
      </c>
      <c r="AD97" s="21">
        <v>3</v>
      </c>
      <c r="AE97" s="20" t="s">
        <v>646</v>
      </c>
      <c r="AF97" s="21">
        <v>0</v>
      </c>
      <c r="AG97" s="20" t="s">
        <v>648</v>
      </c>
      <c r="AH97" s="20" t="s">
        <v>143</v>
      </c>
      <c r="AI97" s="20">
        <v>0</v>
      </c>
      <c r="AJ97" s="20">
        <v>0</v>
      </c>
      <c r="AK97" s="20">
        <f>IF(AJ97&lt;&gt;0,因素值!C$2,0)</f>
        <v>0</v>
      </c>
      <c r="AL97" s="20">
        <v>0</v>
      </c>
      <c r="AM97" s="20">
        <f>IF(AL97&lt;&gt;0,因素值!E$2,0)</f>
        <v>0</v>
      </c>
      <c r="AN97" s="20">
        <v>0</v>
      </c>
      <c r="AO97" s="20">
        <f>AN97*因素值!G$2</f>
        <v>0</v>
      </c>
      <c r="AP97" s="20">
        <v>0</v>
      </c>
      <c r="AQ97" s="20">
        <f>AP97*因素值!I$2</f>
        <v>0</v>
      </c>
      <c r="AR97" s="20">
        <v>0</v>
      </c>
      <c r="AS97" s="20">
        <f>AR97*因素值!K$2</f>
        <v>0</v>
      </c>
      <c r="AT97" s="20">
        <v>0</v>
      </c>
      <c r="AU97" s="20">
        <f>IF(AT97&lt;&gt;0,因素值!M$2,0)</f>
        <v>0</v>
      </c>
      <c r="AV97" s="20">
        <v>0</v>
      </c>
      <c r="AW97" s="20">
        <f>IF(AV97&lt;&gt;0,因素值!O$2,0)</f>
        <v>0</v>
      </c>
      <c r="AX97" s="20">
        <v>0</v>
      </c>
      <c r="AY97" s="20">
        <f>IF(AX97&lt;&gt;0,因素值!Q$2,0)</f>
        <v>0</v>
      </c>
      <c r="AZ97" s="20">
        <v>0</v>
      </c>
      <c r="BA97" s="20">
        <f>IF(AZ97&lt;&gt;0,因素值!S$2,0)</f>
        <v>0</v>
      </c>
      <c r="BB97" s="20">
        <v>3</v>
      </c>
      <c r="BC97" s="20">
        <f>IF(BB97&lt;&gt;0,因素值!U$2,0)</f>
        <v>1</v>
      </c>
      <c r="BE97" s="18">
        <f t="shared" si="13"/>
        <v>4</v>
      </c>
    </row>
    <row r="98" s="18" customFormat="1" ht="33.75" hidden="1" spans="1:57">
      <c r="A98" s="20">
        <v>97</v>
      </c>
      <c r="B98" s="20" t="s">
        <v>147</v>
      </c>
      <c r="C98" s="20" t="s">
        <v>175</v>
      </c>
      <c r="D98" s="20" t="s">
        <v>175</v>
      </c>
      <c r="E98" s="20" t="s">
        <v>626</v>
      </c>
      <c r="F98" s="20" t="s">
        <v>643</v>
      </c>
      <c r="G98" s="20" t="str">
        <f t="shared" si="15"/>
        <v>连山壮族瑶族自治县</v>
      </c>
      <c r="H98" s="20" t="s">
        <v>649</v>
      </c>
      <c r="I98" s="20" t="s">
        <v>649</v>
      </c>
      <c r="J98" s="21">
        <v>17</v>
      </c>
      <c r="K98" s="21">
        <v>0</v>
      </c>
      <c r="L98" s="21">
        <v>17</v>
      </c>
      <c r="M98" s="21">
        <v>17</v>
      </c>
      <c r="N98" s="21">
        <v>0</v>
      </c>
      <c r="O98" s="21">
        <v>0</v>
      </c>
      <c r="P98" s="21">
        <v>0</v>
      </c>
      <c r="Q98" s="21">
        <v>0</v>
      </c>
      <c r="R98" s="21">
        <v>0</v>
      </c>
      <c r="S98" s="21">
        <v>0</v>
      </c>
      <c r="T98" s="21">
        <v>17</v>
      </c>
      <c r="U98" s="21">
        <v>17</v>
      </c>
      <c r="V98" s="21">
        <v>17</v>
      </c>
      <c r="W98" s="21">
        <v>17</v>
      </c>
      <c r="X98" s="20" t="s">
        <v>140</v>
      </c>
      <c r="Y98" s="20" t="s">
        <v>645</v>
      </c>
      <c r="Z98" s="20" t="s">
        <v>637</v>
      </c>
      <c r="AA98" s="20" t="s">
        <v>646</v>
      </c>
      <c r="AB98" s="21">
        <v>0</v>
      </c>
      <c r="AC98" s="20" t="s">
        <v>650</v>
      </c>
      <c r="AD98" s="21">
        <v>3</v>
      </c>
      <c r="AE98" s="20" t="s">
        <v>646</v>
      </c>
      <c r="AF98" s="21">
        <v>0</v>
      </c>
      <c r="AG98" s="20" t="s">
        <v>648</v>
      </c>
      <c r="AH98" s="20" t="s">
        <v>143</v>
      </c>
      <c r="AI98" s="20">
        <v>0</v>
      </c>
      <c r="AJ98" s="20">
        <v>0</v>
      </c>
      <c r="AK98" s="20">
        <f>IF(AJ98&lt;&gt;0,因素值!C$2,0)</f>
        <v>0</v>
      </c>
      <c r="AL98" s="20">
        <v>0</v>
      </c>
      <c r="AM98" s="20">
        <f>IF(AL98&lt;&gt;0,因素值!E$2,0)</f>
        <v>0</v>
      </c>
      <c r="AN98" s="20">
        <v>0</v>
      </c>
      <c r="AO98" s="20">
        <f>AN98*因素值!G$2</f>
        <v>0</v>
      </c>
      <c r="AP98" s="20">
        <v>0</v>
      </c>
      <c r="AQ98" s="20">
        <f>AP98*因素值!I$2</f>
        <v>0</v>
      </c>
      <c r="AR98" s="20">
        <v>0</v>
      </c>
      <c r="AS98" s="20">
        <f>AR98*因素值!K$2</f>
        <v>0</v>
      </c>
      <c r="AT98" s="20">
        <v>0</v>
      </c>
      <c r="AU98" s="20">
        <f>IF(AT98&lt;&gt;0,因素值!M$2,0)</f>
        <v>0</v>
      </c>
      <c r="AV98" s="20">
        <v>0</v>
      </c>
      <c r="AW98" s="20">
        <f>IF(AV98&lt;&gt;0,因素值!O$2,0)</f>
        <v>0</v>
      </c>
      <c r="AX98" s="20">
        <v>0</v>
      </c>
      <c r="AY98" s="20">
        <f>IF(AX98&lt;&gt;0,因素值!Q$2,0)</f>
        <v>0</v>
      </c>
      <c r="AZ98" s="20">
        <v>0</v>
      </c>
      <c r="BA98" s="20">
        <f>IF(AZ98&lt;&gt;0,因素值!S$2,0)</f>
        <v>0</v>
      </c>
      <c r="BB98" s="20">
        <v>3</v>
      </c>
      <c r="BC98" s="20">
        <f>IF(BB98&lt;&gt;0,因素值!U$2,0)</f>
        <v>1</v>
      </c>
      <c r="BE98" s="18">
        <f t="shared" si="13"/>
        <v>4</v>
      </c>
    </row>
    <row r="99" s="18" customFormat="1" ht="45" spans="1:57">
      <c r="A99" s="20">
        <v>98</v>
      </c>
      <c r="B99" s="20" t="s">
        <v>134</v>
      </c>
      <c r="C99" s="20" t="s">
        <v>135</v>
      </c>
      <c r="D99" s="20" t="s">
        <v>135</v>
      </c>
      <c r="E99" s="20" t="s">
        <v>626</v>
      </c>
      <c r="F99" s="20" t="s">
        <v>643</v>
      </c>
      <c r="G99" s="20" t="str">
        <f t="shared" si="15"/>
        <v>连山壮族瑶族自治县</v>
      </c>
      <c r="H99" s="20" t="s">
        <v>651</v>
      </c>
      <c r="I99" s="20" t="s">
        <v>652</v>
      </c>
      <c r="J99" s="21">
        <v>30</v>
      </c>
      <c r="K99" s="21">
        <v>0</v>
      </c>
      <c r="L99" s="21">
        <v>30</v>
      </c>
      <c r="M99" s="21">
        <v>30</v>
      </c>
      <c r="N99" s="21">
        <v>0</v>
      </c>
      <c r="O99" s="21">
        <v>0</v>
      </c>
      <c r="P99" s="21">
        <v>0</v>
      </c>
      <c r="Q99" s="21">
        <v>0</v>
      </c>
      <c r="R99" s="21">
        <v>0</v>
      </c>
      <c r="S99" s="21">
        <v>0</v>
      </c>
      <c r="T99" s="21">
        <v>30</v>
      </c>
      <c r="U99" s="21">
        <v>30</v>
      </c>
      <c r="V99" s="21">
        <v>30</v>
      </c>
      <c r="W99" s="21">
        <v>30</v>
      </c>
      <c r="X99" s="20" t="s">
        <v>140</v>
      </c>
      <c r="Y99" s="20" t="s">
        <v>653</v>
      </c>
      <c r="Z99" s="20" t="s">
        <v>646</v>
      </c>
      <c r="AA99" s="20" t="s">
        <v>654</v>
      </c>
      <c r="AB99" s="21">
        <v>360</v>
      </c>
      <c r="AC99" s="20" t="s">
        <v>646</v>
      </c>
      <c r="AD99" s="21">
        <v>0</v>
      </c>
      <c r="AE99" s="20" t="s">
        <v>646</v>
      </c>
      <c r="AF99" s="21">
        <v>0</v>
      </c>
      <c r="AG99" s="20" t="s">
        <v>648</v>
      </c>
      <c r="AH99" s="20" t="s">
        <v>143</v>
      </c>
      <c r="AI99" s="20">
        <v>0</v>
      </c>
      <c r="AJ99" s="20">
        <v>0</v>
      </c>
      <c r="AK99" s="20">
        <f>IF(AJ99&lt;&gt;0,因素值!C$2,0)</f>
        <v>0</v>
      </c>
      <c r="AL99" s="20">
        <v>3</v>
      </c>
      <c r="AM99" s="20">
        <f>IF(AL99&lt;&gt;0,因素值!E$2,0)</f>
        <v>1</v>
      </c>
      <c r="AN99" s="20">
        <v>0</v>
      </c>
      <c r="AO99" s="20">
        <f>AN99*因素值!G$2</f>
        <v>0</v>
      </c>
      <c r="AP99" s="20">
        <v>0</v>
      </c>
      <c r="AQ99" s="20">
        <f>AP99*因素值!I$2</f>
        <v>0</v>
      </c>
      <c r="AR99" s="20">
        <v>0</v>
      </c>
      <c r="AS99" s="20">
        <f>AR99*因素值!K$2</f>
        <v>0</v>
      </c>
      <c r="AT99" s="20">
        <v>0</v>
      </c>
      <c r="AU99" s="20">
        <f>IF(AT99&lt;&gt;0,因素值!M$2,0)</f>
        <v>0</v>
      </c>
      <c r="AV99" s="20">
        <v>0</v>
      </c>
      <c r="AW99" s="20">
        <f>IF(AV99&lt;&gt;0,因素值!O$2,0)</f>
        <v>0</v>
      </c>
      <c r="AX99" s="20">
        <v>0</v>
      </c>
      <c r="AY99" s="20">
        <f>IF(AX99&lt;&gt;0,因素值!Q$2,0)</f>
        <v>0</v>
      </c>
      <c r="AZ99" s="20">
        <v>0</v>
      </c>
      <c r="BA99" s="20">
        <f>IF(AZ99&lt;&gt;0,因素值!S$2,0)</f>
        <v>0</v>
      </c>
      <c r="BB99" s="20">
        <v>0</v>
      </c>
      <c r="BC99" s="20">
        <f>IF(BB99&lt;&gt;0,因素值!U$2,0)</f>
        <v>0</v>
      </c>
      <c r="BE99" s="18">
        <f t="shared" si="13"/>
        <v>4</v>
      </c>
    </row>
    <row r="100" s="18" customFormat="1" ht="67.5" spans="1:57">
      <c r="A100" s="20">
        <v>99</v>
      </c>
      <c r="B100" s="20" t="s">
        <v>147</v>
      </c>
      <c r="C100" s="20" t="s">
        <v>135</v>
      </c>
      <c r="D100" s="20" t="s">
        <v>135</v>
      </c>
      <c r="E100" s="20" t="s">
        <v>626</v>
      </c>
      <c r="F100" s="20" t="s">
        <v>643</v>
      </c>
      <c r="G100" s="20" t="str">
        <f t="shared" si="15"/>
        <v>连山壮族瑶族自治县</v>
      </c>
      <c r="H100" s="20" t="s">
        <v>655</v>
      </c>
      <c r="I100" s="20" t="s">
        <v>656</v>
      </c>
      <c r="J100" s="21">
        <v>60</v>
      </c>
      <c r="K100" s="21">
        <v>0</v>
      </c>
      <c r="L100" s="21">
        <v>60</v>
      </c>
      <c r="M100" s="21">
        <v>60</v>
      </c>
      <c r="N100" s="21">
        <v>0</v>
      </c>
      <c r="O100" s="21">
        <v>0</v>
      </c>
      <c r="P100" s="21">
        <v>60</v>
      </c>
      <c r="Q100" s="21">
        <v>60</v>
      </c>
      <c r="R100" s="21">
        <v>60</v>
      </c>
      <c r="S100" s="21">
        <v>60</v>
      </c>
      <c r="T100" s="21">
        <v>60</v>
      </c>
      <c r="U100" s="21">
        <v>60</v>
      </c>
      <c r="V100" s="21">
        <v>60</v>
      </c>
      <c r="W100" s="21">
        <v>60</v>
      </c>
      <c r="X100" s="20" t="s">
        <v>140</v>
      </c>
      <c r="Y100" s="20" t="s">
        <v>657</v>
      </c>
      <c r="Z100" s="20" t="s">
        <v>646</v>
      </c>
      <c r="AA100" s="20" t="s">
        <v>646</v>
      </c>
      <c r="AB100" s="21">
        <v>0</v>
      </c>
      <c r="AC100" s="20" t="s">
        <v>658</v>
      </c>
      <c r="AD100" s="21">
        <v>3000</v>
      </c>
      <c r="AE100" s="20" t="s">
        <v>646</v>
      </c>
      <c r="AF100" s="21">
        <v>0</v>
      </c>
      <c r="AG100" s="20" t="s">
        <v>659</v>
      </c>
      <c r="AH100" s="20" t="s">
        <v>143</v>
      </c>
      <c r="AI100" s="20">
        <v>0</v>
      </c>
      <c r="AJ100" s="20">
        <v>0</v>
      </c>
      <c r="AK100" s="20">
        <f>IF(AJ100&lt;&gt;0,因素值!C$2,0)</f>
        <v>0</v>
      </c>
      <c r="AL100" s="20">
        <v>0</v>
      </c>
      <c r="AM100" s="20">
        <f>IF(AL100&lt;&gt;0,因素值!E$2,0)</f>
        <v>0</v>
      </c>
      <c r="AN100" s="20">
        <v>0</v>
      </c>
      <c r="AO100" s="20">
        <f>AN100*因素值!G$2</f>
        <v>0</v>
      </c>
      <c r="AP100" s="20">
        <v>0</v>
      </c>
      <c r="AQ100" s="20">
        <f>AP100*因素值!I$2</f>
        <v>0</v>
      </c>
      <c r="AR100" s="20">
        <v>0</v>
      </c>
      <c r="AS100" s="20">
        <f>AR100*因素值!K$2</f>
        <v>0</v>
      </c>
      <c r="AT100" s="20">
        <v>0</v>
      </c>
      <c r="AU100" s="20">
        <f>IF(AT100&lt;&gt;0,因素值!M$2,0)</f>
        <v>0</v>
      </c>
      <c r="AV100" s="20">
        <v>3000</v>
      </c>
      <c r="AW100" s="20">
        <f>IF(AV100&lt;&gt;0,因素值!O$2,0)</f>
        <v>5</v>
      </c>
      <c r="AX100" s="20">
        <v>0</v>
      </c>
      <c r="AY100" s="20">
        <f>IF(AX100&lt;&gt;0,因素值!Q$2,0)</f>
        <v>0</v>
      </c>
      <c r="AZ100" s="20">
        <v>0</v>
      </c>
      <c r="BA100" s="20">
        <f>IF(AZ100&lt;&gt;0,因素值!S$2,0)</f>
        <v>0</v>
      </c>
      <c r="BB100" s="20">
        <v>0</v>
      </c>
      <c r="BC100" s="20">
        <f>IF(BB100&lt;&gt;0,因素值!U$2,0)</f>
        <v>0</v>
      </c>
      <c r="BE100" s="18">
        <f t="shared" si="13"/>
        <v>3005</v>
      </c>
    </row>
    <row r="101" s="18" customFormat="1" ht="45" spans="1:57">
      <c r="A101" s="20">
        <v>100</v>
      </c>
      <c r="B101" s="20" t="s">
        <v>147</v>
      </c>
      <c r="C101" s="20" t="s">
        <v>135</v>
      </c>
      <c r="D101" s="20" t="s">
        <v>135</v>
      </c>
      <c r="E101" s="20" t="s">
        <v>626</v>
      </c>
      <c r="F101" s="20" t="s">
        <v>643</v>
      </c>
      <c r="G101" s="20" t="str">
        <f t="shared" si="15"/>
        <v>连山壮族瑶族自治县</v>
      </c>
      <c r="H101" s="20" t="s">
        <v>660</v>
      </c>
      <c r="I101" s="20" t="s">
        <v>661</v>
      </c>
      <c r="J101" s="21">
        <v>70</v>
      </c>
      <c r="K101" s="21">
        <v>0</v>
      </c>
      <c r="L101" s="21">
        <v>70</v>
      </c>
      <c r="M101" s="21">
        <v>70</v>
      </c>
      <c r="N101" s="21">
        <v>0</v>
      </c>
      <c r="O101" s="21">
        <v>0</v>
      </c>
      <c r="P101" s="21">
        <v>0</v>
      </c>
      <c r="Q101" s="21">
        <v>0</v>
      </c>
      <c r="R101" s="21">
        <v>0</v>
      </c>
      <c r="S101" s="21">
        <v>70</v>
      </c>
      <c r="T101" s="21">
        <v>70</v>
      </c>
      <c r="U101" s="21">
        <v>70</v>
      </c>
      <c r="V101" s="21">
        <v>70</v>
      </c>
      <c r="W101" s="21">
        <v>70</v>
      </c>
      <c r="X101" s="20" t="s">
        <v>140</v>
      </c>
      <c r="Y101" s="20" t="s">
        <v>662</v>
      </c>
      <c r="Z101" s="20" t="s">
        <v>646</v>
      </c>
      <c r="AA101" s="20" t="s">
        <v>646</v>
      </c>
      <c r="AB101" s="21">
        <v>0</v>
      </c>
      <c r="AC101" s="20" t="s">
        <v>663</v>
      </c>
      <c r="AD101" s="21">
        <v>1</v>
      </c>
      <c r="AE101" s="20" t="s">
        <v>646</v>
      </c>
      <c r="AF101" s="21">
        <v>0</v>
      </c>
      <c r="AG101" s="20" t="s">
        <v>664</v>
      </c>
      <c r="AH101" s="20" t="s">
        <v>143</v>
      </c>
      <c r="AI101" s="20">
        <v>0</v>
      </c>
      <c r="AJ101" s="20">
        <v>0</v>
      </c>
      <c r="AK101" s="20">
        <f>IF(AJ101&lt;&gt;0,因素值!C$2,0)</f>
        <v>0</v>
      </c>
      <c r="AL101" s="20">
        <v>0</v>
      </c>
      <c r="AM101" s="20">
        <f>IF(AL101&lt;&gt;0,因素值!E$2,0)</f>
        <v>0</v>
      </c>
      <c r="AN101" s="20">
        <v>0</v>
      </c>
      <c r="AO101" s="20">
        <f>AN101*因素值!G$2</f>
        <v>0</v>
      </c>
      <c r="AP101" s="20">
        <v>1</v>
      </c>
      <c r="AQ101" s="20">
        <f>AP101*因素值!I$2</f>
        <v>6</v>
      </c>
      <c r="AR101" s="20">
        <v>0</v>
      </c>
      <c r="AS101" s="20">
        <f>AR101*因素值!K$2</f>
        <v>0</v>
      </c>
      <c r="AT101" s="20">
        <v>0</v>
      </c>
      <c r="AU101" s="20">
        <f>IF(AT101&lt;&gt;0,因素值!M$2,0)</f>
        <v>0</v>
      </c>
      <c r="AV101" s="20">
        <v>0</v>
      </c>
      <c r="AW101" s="20">
        <f>IF(AV101&lt;&gt;0,因素值!O$2,0)</f>
        <v>0</v>
      </c>
      <c r="AX101" s="20">
        <v>0</v>
      </c>
      <c r="AY101" s="20">
        <f>IF(AX101&lt;&gt;0,因素值!Q$2,0)</f>
        <v>0</v>
      </c>
      <c r="AZ101" s="20">
        <v>0</v>
      </c>
      <c r="BA101" s="20">
        <f>IF(AZ101&lt;&gt;0,因素值!S$2,0)</f>
        <v>0</v>
      </c>
      <c r="BB101" s="20">
        <v>0</v>
      </c>
      <c r="BC101" s="20">
        <f>IF(BB101&lt;&gt;0,因素值!U$2,0)</f>
        <v>0</v>
      </c>
      <c r="BE101" s="18">
        <f t="shared" si="13"/>
        <v>7</v>
      </c>
    </row>
    <row r="102" s="18" customFormat="1" ht="45" spans="1:57">
      <c r="A102" s="20">
        <v>101</v>
      </c>
      <c r="B102" s="20" t="s">
        <v>147</v>
      </c>
      <c r="C102" s="20" t="s">
        <v>135</v>
      </c>
      <c r="D102" s="20" t="s">
        <v>135</v>
      </c>
      <c r="E102" s="20" t="s">
        <v>626</v>
      </c>
      <c r="F102" s="20" t="s">
        <v>643</v>
      </c>
      <c r="G102" s="20" t="str">
        <f t="shared" si="15"/>
        <v>连山壮族瑶族自治县</v>
      </c>
      <c r="H102" s="20" t="s">
        <v>665</v>
      </c>
      <c r="I102" s="20" t="s">
        <v>666</v>
      </c>
      <c r="J102" s="21">
        <v>80</v>
      </c>
      <c r="K102" s="21">
        <v>0</v>
      </c>
      <c r="L102" s="21">
        <v>80</v>
      </c>
      <c r="M102" s="21">
        <v>80</v>
      </c>
      <c r="N102" s="21">
        <v>0</v>
      </c>
      <c r="O102" s="21">
        <v>0</v>
      </c>
      <c r="P102" s="21">
        <v>0</v>
      </c>
      <c r="Q102" s="21">
        <v>0</v>
      </c>
      <c r="R102" s="21">
        <v>0</v>
      </c>
      <c r="S102" s="21">
        <v>80</v>
      </c>
      <c r="T102" s="21">
        <v>80</v>
      </c>
      <c r="U102" s="21">
        <v>80</v>
      </c>
      <c r="V102" s="21">
        <v>80</v>
      </c>
      <c r="W102" s="21">
        <v>80</v>
      </c>
      <c r="X102" s="20" t="s">
        <v>140</v>
      </c>
      <c r="Y102" s="20" t="s">
        <v>662</v>
      </c>
      <c r="Z102" s="20" t="s">
        <v>646</v>
      </c>
      <c r="AA102" s="20" t="s">
        <v>646</v>
      </c>
      <c r="AB102" s="21">
        <v>0</v>
      </c>
      <c r="AC102" s="20" t="s">
        <v>667</v>
      </c>
      <c r="AD102" s="21">
        <v>1</v>
      </c>
      <c r="AE102" s="20" t="s">
        <v>646</v>
      </c>
      <c r="AF102" s="21">
        <v>0</v>
      </c>
      <c r="AG102" s="20" t="s">
        <v>664</v>
      </c>
      <c r="AH102" s="20" t="s">
        <v>143</v>
      </c>
      <c r="AI102" s="20">
        <v>0</v>
      </c>
      <c r="AJ102" s="20">
        <v>0</v>
      </c>
      <c r="AK102" s="20">
        <f>IF(AJ102&lt;&gt;0,因素值!C$2,0)</f>
        <v>0</v>
      </c>
      <c r="AL102" s="20">
        <v>0</v>
      </c>
      <c r="AM102" s="20">
        <f>IF(AL102&lt;&gt;0,因素值!E$2,0)</f>
        <v>0</v>
      </c>
      <c r="AN102" s="20">
        <v>1</v>
      </c>
      <c r="AO102" s="20">
        <f>AN102*因素值!G$2</f>
        <v>5</v>
      </c>
      <c r="AP102" s="20">
        <v>0</v>
      </c>
      <c r="AQ102" s="20">
        <f>AP102*因素值!I$2</f>
        <v>0</v>
      </c>
      <c r="AR102" s="20">
        <v>0</v>
      </c>
      <c r="AS102" s="20">
        <f>AR102*因素值!K$2</f>
        <v>0</v>
      </c>
      <c r="AT102" s="20">
        <v>0</v>
      </c>
      <c r="AU102" s="20">
        <f>IF(AT102&lt;&gt;0,因素值!M$2,0)</f>
        <v>0</v>
      </c>
      <c r="AV102" s="20">
        <v>0</v>
      </c>
      <c r="AW102" s="20">
        <f>IF(AV102&lt;&gt;0,因素值!O$2,0)</f>
        <v>0</v>
      </c>
      <c r="AX102" s="20">
        <v>0</v>
      </c>
      <c r="AY102" s="20">
        <f>IF(AX102&lt;&gt;0,因素值!Q$2,0)</f>
        <v>0</v>
      </c>
      <c r="AZ102" s="20">
        <v>0</v>
      </c>
      <c r="BA102" s="20">
        <f>IF(AZ102&lt;&gt;0,因素值!S$2,0)</f>
        <v>0</v>
      </c>
      <c r="BB102" s="20">
        <v>0</v>
      </c>
      <c r="BC102" s="20">
        <f>IF(BB102&lt;&gt;0,因素值!U$2,0)</f>
        <v>0</v>
      </c>
      <c r="BE102" s="18">
        <f t="shared" si="13"/>
        <v>6</v>
      </c>
    </row>
    <row r="103" s="18" customFormat="1" ht="78.75" spans="1:57">
      <c r="A103" s="20">
        <v>102</v>
      </c>
      <c r="B103" s="20" t="s">
        <v>188</v>
      </c>
      <c r="C103" s="20" t="s">
        <v>192</v>
      </c>
      <c r="D103" s="20" t="s">
        <v>135</v>
      </c>
      <c r="E103" s="20" t="s">
        <v>626</v>
      </c>
      <c r="F103" s="20" t="s">
        <v>668</v>
      </c>
      <c r="G103" s="20" t="str">
        <f t="shared" si="15"/>
        <v>英德市</v>
      </c>
      <c r="H103" s="20" t="s">
        <v>669</v>
      </c>
      <c r="I103" s="20" t="s">
        <v>670</v>
      </c>
      <c r="J103" s="21">
        <v>500</v>
      </c>
      <c r="K103" s="21">
        <v>100</v>
      </c>
      <c r="L103" s="21">
        <v>400</v>
      </c>
      <c r="M103" s="21">
        <v>400</v>
      </c>
      <c r="N103" s="21">
        <v>0</v>
      </c>
      <c r="O103" s="21">
        <v>0</v>
      </c>
      <c r="P103" s="21">
        <v>0</v>
      </c>
      <c r="Q103" s="21">
        <v>0</v>
      </c>
      <c r="R103" s="21">
        <v>400</v>
      </c>
      <c r="S103" s="21">
        <v>400</v>
      </c>
      <c r="T103" s="21">
        <v>400</v>
      </c>
      <c r="U103" s="21">
        <v>400</v>
      </c>
      <c r="V103" s="21">
        <v>400</v>
      </c>
      <c r="W103" s="21">
        <v>400</v>
      </c>
      <c r="X103" s="20" t="s">
        <v>671</v>
      </c>
      <c r="Y103" s="20" t="s">
        <v>672</v>
      </c>
      <c r="Z103" s="20" t="s">
        <v>673</v>
      </c>
      <c r="AA103" s="20" t="s">
        <v>670</v>
      </c>
      <c r="AB103" s="21">
        <v>1800</v>
      </c>
      <c r="AC103" s="20" t="s">
        <v>674</v>
      </c>
      <c r="AD103" s="21">
        <v>15000</v>
      </c>
      <c r="AE103" s="20" t="s">
        <v>143</v>
      </c>
      <c r="AF103" s="21">
        <v>0</v>
      </c>
      <c r="AG103" s="20" t="s">
        <v>675</v>
      </c>
      <c r="AH103" s="20" t="s">
        <v>143</v>
      </c>
      <c r="AI103" s="20">
        <v>1</v>
      </c>
      <c r="AJ103" s="20">
        <v>1800</v>
      </c>
      <c r="AK103" s="20">
        <f>IF(AJ103&lt;&gt;0,因素值!C$2,0)</f>
        <v>2</v>
      </c>
      <c r="AL103" s="20">
        <v>0</v>
      </c>
      <c r="AM103" s="20">
        <f>IF(AL103&lt;&gt;0,因素值!E$2,0)</f>
        <v>0</v>
      </c>
      <c r="AN103" s="20">
        <v>0</v>
      </c>
      <c r="AO103" s="20">
        <f>AN103*因素值!G$2</f>
        <v>0</v>
      </c>
      <c r="AP103" s="20">
        <v>0</v>
      </c>
      <c r="AQ103" s="20">
        <f>AP103*因素值!I$2</f>
        <v>0</v>
      </c>
      <c r="AR103" s="20">
        <v>0</v>
      </c>
      <c r="AS103" s="20">
        <f>AR103*因素值!K$2</f>
        <v>0</v>
      </c>
      <c r="AT103" s="20">
        <v>0</v>
      </c>
      <c r="AU103" s="20">
        <f>IF(AT103&lt;&gt;0,因素值!M$2,0)</f>
        <v>0</v>
      </c>
      <c r="AV103" s="20">
        <v>15000</v>
      </c>
      <c r="AW103" s="20">
        <f>IF(AV103&lt;&gt;0,因素值!O$2,0)</f>
        <v>5</v>
      </c>
      <c r="AX103" s="20">
        <v>0</v>
      </c>
      <c r="AY103" s="20">
        <f>IF(AX103&lt;&gt;0,因素值!Q$2,0)</f>
        <v>0</v>
      </c>
      <c r="AZ103" s="20">
        <v>0</v>
      </c>
      <c r="BA103" s="20">
        <f>IF(AZ103&lt;&gt;0,因素值!S$2,0)</f>
        <v>0</v>
      </c>
      <c r="BB103" s="20">
        <v>0</v>
      </c>
      <c r="BC103" s="20">
        <f>IF(BB103&lt;&gt;0,因素值!U$2,0)</f>
        <v>0</v>
      </c>
      <c r="BE103" s="18">
        <f t="shared" si="13"/>
        <v>16808</v>
      </c>
    </row>
    <row r="104" s="18" customFormat="1" ht="67.5" spans="1:57">
      <c r="A104" s="20">
        <v>103</v>
      </c>
      <c r="B104" s="20" t="s">
        <v>134</v>
      </c>
      <c r="C104" s="20" t="s">
        <v>135</v>
      </c>
      <c r="D104" s="20" t="s">
        <v>135</v>
      </c>
      <c r="E104" s="20" t="s">
        <v>676</v>
      </c>
      <c r="F104" s="20" t="s">
        <v>676</v>
      </c>
      <c r="G104" s="20" t="str">
        <f>E104</f>
        <v>潮州市</v>
      </c>
      <c r="H104" s="20" t="s">
        <v>677</v>
      </c>
      <c r="I104" s="20" t="s">
        <v>678</v>
      </c>
      <c r="J104" s="21">
        <v>380</v>
      </c>
      <c r="K104" s="21">
        <v>50</v>
      </c>
      <c r="L104" s="21">
        <v>330</v>
      </c>
      <c r="M104" s="21">
        <v>330</v>
      </c>
      <c r="N104" s="21">
        <v>0</v>
      </c>
      <c r="O104" s="21">
        <v>0</v>
      </c>
      <c r="P104" s="21">
        <v>0</v>
      </c>
      <c r="Q104" s="21">
        <v>0</v>
      </c>
      <c r="R104" s="21">
        <v>0</v>
      </c>
      <c r="S104" s="21">
        <v>0</v>
      </c>
      <c r="T104" s="21">
        <v>0</v>
      </c>
      <c r="U104" s="21">
        <v>0</v>
      </c>
      <c r="V104" s="21">
        <v>0</v>
      </c>
      <c r="W104" s="21">
        <v>330</v>
      </c>
      <c r="X104" s="20" t="s">
        <v>140</v>
      </c>
      <c r="Y104" s="20" t="s">
        <v>679</v>
      </c>
      <c r="Z104" s="20" t="s">
        <v>680</v>
      </c>
      <c r="AA104" s="20" t="s">
        <v>143</v>
      </c>
      <c r="AB104" s="21">
        <v>0</v>
      </c>
      <c r="AC104" s="20" t="s">
        <v>143</v>
      </c>
      <c r="AD104" s="21">
        <v>0</v>
      </c>
      <c r="AE104" s="20" t="s">
        <v>681</v>
      </c>
      <c r="AF104" s="21">
        <v>1</v>
      </c>
      <c r="AG104" s="20" t="s">
        <v>682</v>
      </c>
      <c r="AH104" s="20" t="s">
        <v>143</v>
      </c>
      <c r="AI104" s="20">
        <v>0</v>
      </c>
      <c r="AJ104" s="20">
        <v>0</v>
      </c>
      <c r="AK104" s="20">
        <f>IF(AJ104&lt;&gt;0,因素值!C$2,0)</f>
        <v>0</v>
      </c>
      <c r="AL104" s="20">
        <v>2</v>
      </c>
      <c r="AM104" s="20">
        <f>IF(AL104&lt;&gt;0,因素值!E$2,0)</f>
        <v>1</v>
      </c>
      <c r="AN104" s="20">
        <v>0</v>
      </c>
      <c r="AO104" s="20">
        <f>AN104*因素值!G$2</f>
        <v>0</v>
      </c>
      <c r="AP104" s="20">
        <v>0</v>
      </c>
      <c r="AQ104" s="20">
        <f>AP104*因素值!I$2</f>
        <v>0</v>
      </c>
      <c r="AR104" s="20">
        <v>0</v>
      </c>
      <c r="AS104" s="20">
        <f>AR104*因素值!K$2</f>
        <v>0</v>
      </c>
      <c r="AT104" s="20">
        <v>0</v>
      </c>
      <c r="AU104" s="20">
        <f>IF(AT104&lt;&gt;0,因素值!M$2,0)</f>
        <v>0</v>
      </c>
      <c r="AV104" s="20">
        <v>0</v>
      </c>
      <c r="AW104" s="20">
        <f>IF(AV104&lt;&gt;0,因素值!O$2,0)</f>
        <v>0</v>
      </c>
      <c r="AX104" s="20">
        <v>0</v>
      </c>
      <c r="AY104" s="20">
        <f>IF(AX104&lt;&gt;0,因素值!Q$2,0)</f>
        <v>0</v>
      </c>
      <c r="AZ104" s="20">
        <v>0</v>
      </c>
      <c r="BA104" s="20">
        <f>IF(AZ104&lt;&gt;0,因素值!S$2,0)</f>
        <v>0</v>
      </c>
      <c r="BB104" s="20">
        <v>0</v>
      </c>
      <c r="BC104" s="20">
        <f>IF(BB104&lt;&gt;0,因素值!U$2,0)</f>
        <v>0</v>
      </c>
      <c r="BE104" s="18">
        <f t="shared" si="13"/>
        <v>3</v>
      </c>
    </row>
    <row r="105" s="18" customFormat="1" ht="45" hidden="1" spans="1:57">
      <c r="A105" s="20">
        <v>104</v>
      </c>
      <c r="B105" s="20" t="s">
        <v>188</v>
      </c>
      <c r="C105" s="20" t="s">
        <v>160</v>
      </c>
      <c r="D105" s="20" t="s">
        <v>175</v>
      </c>
      <c r="E105" s="20" t="s">
        <v>676</v>
      </c>
      <c r="F105" s="20" t="s">
        <v>676</v>
      </c>
      <c r="G105" s="20" t="str">
        <f>E105</f>
        <v>潮州市</v>
      </c>
      <c r="H105" s="20" t="s">
        <v>683</v>
      </c>
      <c r="I105" s="20" t="s">
        <v>684</v>
      </c>
      <c r="J105" s="21">
        <v>300</v>
      </c>
      <c r="K105" s="21">
        <v>80</v>
      </c>
      <c r="L105" s="21">
        <v>220</v>
      </c>
      <c r="M105" s="21">
        <v>220</v>
      </c>
      <c r="N105" s="21">
        <v>0</v>
      </c>
      <c r="O105" s="21">
        <v>0</v>
      </c>
      <c r="P105" s="21">
        <v>0</v>
      </c>
      <c r="Q105" s="21">
        <v>0</v>
      </c>
      <c r="R105" s="21">
        <v>0</v>
      </c>
      <c r="S105" s="21">
        <v>0</v>
      </c>
      <c r="T105" s="21">
        <v>0</v>
      </c>
      <c r="U105" s="21">
        <v>0</v>
      </c>
      <c r="V105" s="21">
        <v>0</v>
      </c>
      <c r="W105" s="21">
        <v>220</v>
      </c>
      <c r="X105" s="20" t="s">
        <v>160</v>
      </c>
      <c r="Y105" s="20" t="s">
        <v>679</v>
      </c>
      <c r="Z105" s="20" t="s">
        <v>680</v>
      </c>
      <c r="AA105" s="20" t="s">
        <v>685</v>
      </c>
      <c r="AB105" s="21">
        <v>850</v>
      </c>
      <c r="AC105" s="20" t="s">
        <v>143</v>
      </c>
      <c r="AD105" s="21">
        <v>0</v>
      </c>
      <c r="AE105" s="20" t="s">
        <v>143</v>
      </c>
      <c r="AF105" s="21">
        <v>0</v>
      </c>
      <c r="AG105" s="20" t="s">
        <v>686</v>
      </c>
      <c r="AH105" s="20" t="s">
        <v>143</v>
      </c>
      <c r="AI105" s="20"/>
      <c r="AJ105" s="20"/>
      <c r="AK105" s="20"/>
      <c r="AL105" s="20"/>
      <c r="AM105" s="20"/>
      <c r="AN105" s="20"/>
      <c r="AO105" s="20"/>
      <c r="AP105" s="20"/>
      <c r="AQ105" s="20"/>
      <c r="AR105" s="20"/>
      <c r="AS105" s="20"/>
      <c r="AT105" s="20"/>
      <c r="AU105" s="20"/>
      <c r="AV105" s="20"/>
      <c r="AW105" s="20"/>
      <c r="AX105" s="20"/>
      <c r="AY105" s="20"/>
      <c r="AZ105" s="20"/>
      <c r="BA105" s="20"/>
      <c r="BB105" s="20"/>
      <c r="BC105" s="20"/>
      <c r="BE105" s="18">
        <f t="shared" si="13"/>
        <v>0</v>
      </c>
    </row>
    <row r="106" s="18" customFormat="1" ht="78.75" spans="1:57">
      <c r="A106" s="20">
        <v>105</v>
      </c>
      <c r="B106" s="20" t="s">
        <v>188</v>
      </c>
      <c r="C106" s="20" t="s">
        <v>192</v>
      </c>
      <c r="D106" s="20" t="s">
        <v>135</v>
      </c>
      <c r="E106" s="20" t="s">
        <v>676</v>
      </c>
      <c r="F106" s="20" t="s">
        <v>687</v>
      </c>
      <c r="G106" s="20" t="str">
        <f t="shared" ref="G106:G114" si="16">F106</f>
        <v>饶平县</v>
      </c>
      <c r="H106" s="20" t="s">
        <v>688</v>
      </c>
      <c r="I106" s="20" t="s">
        <v>689</v>
      </c>
      <c r="J106" s="21">
        <v>300</v>
      </c>
      <c r="K106" s="21">
        <v>0</v>
      </c>
      <c r="L106" s="21">
        <v>300</v>
      </c>
      <c r="M106" s="21">
        <v>300</v>
      </c>
      <c r="N106" s="21">
        <v>0</v>
      </c>
      <c r="O106" s="21">
        <v>0</v>
      </c>
      <c r="P106" s="21">
        <v>0</v>
      </c>
      <c r="Q106" s="21">
        <v>0</v>
      </c>
      <c r="R106" s="21">
        <v>0</v>
      </c>
      <c r="S106" s="21">
        <v>0</v>
      </c>
      <c r="T106" s="21">
        <v>0</v>
      </c>
      <c r="U106" s="21">
        <v>0</v>
      </c>
      <c r="V106" s="21">
        <v>0</v>
      </c>
      <c r="W106" s="21">
        <v>300</v>
      </c>
      <c r="X106" s="20" t="s">
        <v>690</v>
      </c>
      <c r="Y106" s="20" t="s">
        <v>691</v>
      </c>
      <c r="Z106" s="20" t="s">
        <v>692</v>
      </c>
      <c r="AA106" s="20" t="s">
        <v>693</v>
      </c>
      <c r="AB106" s="21">
        <v>1000</v>
      </c>
      <c r="AC106" s="20" t="s">
        <v>280</v>
      </c>
      <c r="AD106" s="21">
        <v>6</v>
      </c>
      <c r="AE106" s="20" t="s">
        <v>694</v>
      </c>
      <c r="AF106" s="21">
        <v>6</v>
      </c>
      <c r="AG106" s="20" t="s">
        <v>695</v>
      </c>
      <c r="AH106" s="20" t="s">
        <v>696</v>
      </c>
      <c r="AI106" s="20">
        <v>1</v>
      </c>
      <c r="AJ106" s="20">
        <v>1000</v>
      </c>
      <c r="AK106" s="20">
        <f>IF(AJ106&lt;&gt;0,因素值!C$2,0)</f>
        <v>2</v>
      </c>
      <c r="AL106" s="20">
        <v>0</v>
      </c>
      <c r="AM106" s="20">
        <f>IF(AL106&lt;&gt;0,因素值!E$2,0)</f>
        <v>0</v>
      </c>
      <c r="AN106" s="20">
        <v>0</v>
      </c>
      <c r="AO106" s="20">
        <f>AN106*因素值!G$2</f>
        <v>0</v>
      </c>
      <c r="AP106" s="20">
        <v>0</v>
      </c>
      <c r="AQ106" s="20">
        <f>AP106*因素值!I$2</f>
        <v>0</v>
      </c>
      <c r="AR106" s="20">
        <v>0</v>
      </c>
      <c r="AS106" s="20">
        <f>AR106*因素值!K$2</f>
        <v>0</v>
      </c>
      <c r="AT106" s="20">
        <v>0</v>
      </c>
      <c r="AU106" s="20">
        <f>IF(AT106&lt;&gt;0,因素值!M$2,0)</f>
        <v>0</v>
      </c>
      <c r="AV106" s="20">
        <v>0</v>
      </c>
      <c r="AW106" s="20">
        <f>IF(AV106&lt;&gt;0,因素值!O$2,0)</f>
        <v>0</v>
      </c>
      <c r="AX106" s="20">
        <v>0</v>
      </c>
      <c r="AY106" s="20">
        <f>IF(AX106&lt;&gt;0,因素值!Q$2,0)</f>
        <v>0</v>
      </c>
      <c r="AZ106" s="20">
        <v>0</v>
      </c>
      <c r="BA106" s="20">
        <f>IF(AZ106&lt;&gt;0,因素值!S$2,0)</f>
        <v>0</v>
      </c>
      <c r="BB106" s="20">
        <v>0</v>
      </c>
      <c r="BC106" s="20">
        <f>IF(BB106&lt;&gt;0,因素值!U$2,0)</f>
        <v>0</v>
      </c>
      <c r="BE106" s="18">
        <f t="shared" si="13"/>
        <v>1003</v>
      </c>
    </row>
    <row r="107" s="18" customFormat="1" ht="90" spans="1:57">
      <c r="A107" s="20">
        <v>106</v>
      </c>
      <c r="B107" s="20" t="s">
        <v>134</v>
      </c>
      <c r="C107" s="20" t="s">
        <v>135</v>
      </c>
      <c r="D107" s="20" t="s">
        <v>135</v>
      </c>
      <c r="E107" s="20" t="s">
        <v>697</v>
      </c>
      <c r="F107" s="20" t="s">
        <v>698</v>
      </c>
      <c r="G107" s="20" t="str">
        <f t="shared" si="16"/>
        <v>惠来县</v>
      </c>
      <c r="H107" s="20" t="s">
        <v>699</v>
      </c>
      <c r="I107" s="20" t="s">
        <v>700</v>
      </c>
      <c r="J107" s="21">
        <v>40</v>
      </c>
      <c r="K107" s="21">
        <v>0</v>
      </c>
      <c r="L107" s="21">
        <v>40</v>
      </c>
      <c r="M107" s="21">
        <v>40</v>
      </c>
      <c r="N107" s="21">
        <v>0</v>
      </c>
      <c r="O107" s="21">
        <v>0</v>
      </c>
      <c r="P107" s="21">
        <v>0</v>
      </c>
      <c r="Q107" s="21">
        <v>0</v>
      </c>
      <c r="R107" s="21">
        <v>0</v>
      </c>
      <c r="S107" s="21">
        <v>0</v>
      </c>
      <c r="T107" s="21">
        <v>0</v>
      </c>
      <c r="U107" s="21">
        <v>0</v>
      </c>
      <c r="V107" s="21">
        <v>0</v>
      </c>
      <c r="W107" s="21">
        <v>40</v>
      </c>
      <c r="X107" s="20" t="s">
        <v>160</v>
      </c>
      <c r="Y107" s="20" t="s">
        <v>701</v>
      </c>
      <c r="Z107" s="20" t="s">
        <v>701</v>
      </c>
      <c r="AA107" s="20" t="s">
        <v>143</v>
      </c>
      <c r="AB107" s="21">
        <v>0</v>
      </c>
      <c r="AC107" s="20" t="s">
        <v>143</v>
      </c>
      <c r="AD107" s="21">
        <v>0</v>
      </c>
      <c r="AE107" s="20" t="s">
        <v>702</v>
      </c>
      <c r="AF107" s="21">
        <v>1</v>
      </c>
      <c r="AG107" s="21">
        <v>0</v>
      </c>
      <c r="AH107" s="20" t="s">
        <v>703</v>
      </c>
      <c r="AI107" s="20">
        <v>0</v>
      </c>
      <c r="AJ107" s="20">
        <v>0</v>
      </c>
      <c r="AK107" s="20">
        <f>IF(AJ107&lt;&gt;0,因素值!C$2,0)</f>
        <v>0</v>
      </c>
      <c r="AL107" s="20">
        <v>1</v>
      </c>
      <c r="AM107" s="20">
        <f>IF(AL107&lt;&gt;0,因素值!E$2,0)</f>
        <v>1</v>
      </c>
      <c r="AN107" s="20">
        <v>0</v>
      </c>
      <c r="AO107" s="20">
        <f>AN107*因素值!G$2</f>
        <v>0</v>
      </c>
      <c r="AP107" s="20">
        <v>0</v>
      </c>
      <c r="AQ107" s="20">
        <f>AP107*因素值!I$2</f>
        <v>0</v>
      </c>
      <c r="AR107" s="20">
        <v>0</v>
      </c>
      <c r="AS107" s="20">
        <f>AR107*因素值!K$2</f>
        <v>0</v>
      </c>
      <c r="AT107" s="20">
        <v>0</v>
      </c>
      <c r="AU107" s="20">
        <f>IF(AT107&lt;&gt;0,因素值!M$2,0)</f>
        <v>0</v>
      </c>
      <c r="AV107" s="20">
        <v>0</v>
      </c>
      <c r="AW107" s="20">
        <f>IF(AV107&lt;&gt;0,因素值!O$2,0)</f>
        <v>0</v>
      </c>
      <c r="AX107" s="20">
        <v>0</v>
      </c>
      <c r="AY107" s="20">
        <f>IF(AX107&lt;&gt;0,因素值!Q$2,0)</f>
        <v>0</v>
      </c>
      <c r="AZ107" s="20">
        <v>0</v>
      </c>
      <c r="BA107" s="20">
        <f>IF(AZ107&lt;&gt;0,因素值!S$2,0)</f>
        <v>0</v>
      </c>
      <c r="BB107" s="20">
        <v>0</v>
      </c>
      <c r="BC107" s="20">
        <f>IF(BB107&lt;&gt;0,因素值!U$2,0)</f>
        <v>0</v>
      </c>
      <c r="BE107" s="18">
        <f t="shared" si="13"/>
        <v>2</v>
      </c>
    </row>
    <row r="108" s="18" customFormat="1" ht="90" spans="1:57">
      <c r="A108" s="20">
        <v>107</v>
      </c>
      <c r="B108" s="20" t="s">
        <v>134</v>
      </c>
      <c r="C108" s="20" t="s">
        <v>135</v>
      </c>
      <c r="D108" s="20" t="s">
        <v>135</v>
      </c>
      <c r="E108" s="20" t="s">
        <v>697</v>
      </c>
      <c r="F108" s="20" t="s">
        <v>698</v>
      </c>
      <c r="G108" s="20" t="str">
        <f t="shared" si="16"/>
        <v>惠来县</v>
      </c>
      <c r="H108" s="20" t="s">
        <v>699</v>
      </c>
      <c r="I108" s="20" t="s">
        <v>704</v>
      </c>
      <c r="J108" s="21">
        <v>60</v>
      </c>
      <c r="K108" s="21">
        <v>0</v>
      </c>
      <c r="L108" s="21">
        <v>60</v>
      </c>
      <c r="M108" s="21">
        <v>60</v>
      </c>
      <c r="N108" s="21">
        <v>0</v>
      </c>
      <c r="O108" s="21">
        <v>0</v>
      </c>
      <c r="P108" s="21">
        <v>0</v>
      </c>
      <c r="Q108" s="21">
        <v>0</v>
      </c>
      <c r="R108" s="21">
        <v>0</v>
      </c>
      <c r="S108" s="21">
        <v>0</v>
      </c>
      <c r="T108" s="21">
        <v>0</v>
      </c>
      <c r="U108" s="21">
        <v>0</v>
      </c>
      <c r="V108" s="21">
        <v>0</v>
      </c>
      <c r="W108" s="21">
        <v>60</v>
      </c>
      <c r="X108" s="20" t="s">
        <v>160</v>
      </c>
      <c r="Y108" s="20" t="s">
        <v>701</v>
      </c>
      <c r="Z108" s="20" t="s">
        <v>701</v>
      </c>
      <c r="AA108" s="21">
        <v>0</v>
      </c>
      <c r="AB108" s="21">
        <v>0</v>
      </c>
      <c r="AC108" s="21">
        <v>0</v>
      </c>
      <c r="AD108" s="21">
        <v>0</v>
      </c>
      <c r="AE108" s="20" t="s">
        <v>705</v>
      </c>
      <c r="AF108" s="20" t="s">
        <v>706</v>
      </c>
      <c r="AG108" s="21">
        <v>0</v>
      </c>
      <c r="AH108" s="20" t="s">
        <v>707</v>
      </c>
      <c r="AI108" s="20">
        <v>0</v>
      </c>
      <c r="AJ108" s="20">
        <v>0</v>
      </c>
      <c r="AK108" s="20">
        <f>IF(AJ108&lt;&gt;0,因素值!C$2,0)</f>
        <v>0</v>
      </c>
      <c r="AL108" s="20">
        <v>1</v>
      </c>
      <c r="AM108" s="20">
        <f>IF(AL108&lt;&gt;0,因素值!E$2,0)</f>
        <v>1</v>
      </c>
      <c r="AN108" s="20">
        <v>0</v>
      </c>
      <c r="AO108" s="20">
        <f>AN108*因素值!G$2</f>
        <v>0</v>
      </c>
      <c r="AP108" s="20">
        <v>0</v>
      </c>
      <c r="AQ108" s="20">
        <f>AP108*因素值!I$2</f>
        <v>0</v>
      </c>
      <c r="AR108" s="20">
        <v>0</v>
      </c>
      <c r="AS108" s="20">
        <f>AR108*因素值!K$2</f>
        <v>0</v>
      </c>
      <c r="AT108" s="20">
        <v>0</v>
      </c>
      <c r="AU108" s="20">
        <f>IF(AT108&lt;&gt;0,因素值!M$2,0)</f>
        <v>0</v>
      </c>
      <c r="AV108" s="20">
        <v>0</v>
      </c>
      <c r="AW108" s="20">
        <f>IF(AV108&lt;&gt;0,因素值!O$2,0)</f>
        <v>0</v>
      </c>
      <c r="AX108" s="20">
        <v>0</v>
      </c>
      <c r="AY108" s="20">
        <f>IF(AX108&lt;&gt;0,因素值!Q$2,0)</f>
        <v>0</v>
      </c>
      <c r="AZ108" s="20">
        <v>0</v>
      </c>
      <c r="BA108" s="20">
        <f>IF(AZ108&lt;&gt;0,因素值!S$2,0)</f>
        <v>0</v>
      </c>
      <c r="BB108" s="20">
        <v>0</v>
      </c>
      <c r="BC108" s="20">
        <f>IF(BB108&lt;&gt;0,因素值!U$2,0)</f>
        <v>0</v>
      </c>
      <c r="BE108" s="18">
        <f t="shared" si="13"/>
        <v>2</v>
      </c>
    </row>
    <row r="109" s="18" customFormat="1" ht="67.5" hidden="1" spans="1:57">
      <c r="A109" s="20">
        <v>108</v>
      </c>
      <c r="B109" s="20" t="s">
        <v>226</v>
      </c>
      <c r="C109" s="20" t="s">
        <v>175</v>
      </c>
      <c r="D109" s="20" t="s">
        <v>175</v>
      </c>
      <c r="E109" s="20" t="s">
        <v>697</v>
      </c>
      <c r="F109" s="20" t="s">
        <v>698</v>
      </c>
      <c r="G109" s="20" t="str">
        <f t="shared" si="16"/>
        <v>惠来县</v>
      </c>
      <c r="H109" s="20" t="s">
        <v>699</v>
      </c>
      <c r="I109" s="20" t="s">
        <v>708</v>
      </c>
      <c r="J109" s="21">
        <v>190</v>
      </c>
      <c r="K109" s="21">
        <v>0</v>
      </c>
      <c r="L109" s="21">
        <v>190</v>
      </c>
      <c r="M109" s="21">
        <v>190</v>
      </c>
      <c r="N109" s="21">
        <v>0</v>
      </c>
      <c r="O109" s="21">
        <v>0</v>
      </c>
      <c r="P109" s="21">
        <v>0</v>
      </c>
      <c r="Q109" s="21">
        <v>0</v>
      </c>
      <c r="R109" s="21">
        <v>0</v>
      </c>
      <c r="S109" s="21">
        <v>0</v>
      </c>
      <c r="T109" s="21">
        <v>0</v>
      </c>
      <c r="U109" s="21">
        <v>0</v>
      </c>
      <c r="V109" s="21">
        <v>0</v>
      </c>
      <c r="W109" s="21">
        <v>190</v>
      </c>
      <c r="X109" s="20" t="s">
        <v>160</v>
      </c>
      <c r="Y109" s="20" t="s">
        <v>709</v>
      </c>
      <c r="Z109" s="20" t="s">
        <v>709</v>
      </c>
      <c r="AA109" s="21">
        <v>0</v>
      </c>
      <c r="AB109" s="21">
        <v>0</v>
      </c>
      <c r="AC109" s="20" t="s">
        <v>710</v>
      </c>
      <c r="AD109" s="20" t="s">
        <v>169</v>
      </c>
      <c r="AE109" s="21">
        <v>0</v>
      </c>
      <c r="AF109" s="21">
        <v>0</v>
      </c>
      <c r="AG109" s="21">
        <v>0</v>
      </c>
      <c r="AH109" s="20" t="s">
        <v>143</v>
      </c>
      <c r="AI109" s="20"/>
      <c r="AJ109" s="20"/>
      <c r="AK109" s="20"/>
      <c r="AL109" s="20"/>
      <c r="AM109" s="20"/>
      <c r="AN109" s="20"/>
      <c r="AO109" s="20"/>
      <c r="AP109" s="20"/>
      <c r="AQ109" s="20"/>
      <c r="AR109" s="20"/>
      <c r="AS109" s="20"/>
      <c r="AT109" s="20"/>
      <c r="AU109" s="20"/>
      <c r="AV109" s="20"/>
      <c r="AW109" s="20"/>
      <c r="AX109" s="20"/>
      <c r="AY109" s="20"/>
      <c r="AZ109" s="20"/>
      <c r="BA109" s="20"/>
      <c r="BB109" s="20"/>
      <c r="BC109" s="20"/>
      <c r="BE109" s="18">
        <f t="shared" si="13"/>
        <v>0</v>
      </c>
    </row>
    <row r="110" s="18" customFormat="1" ht="67.5" hidden="1" spans="1:57">
      <c r="A110" s="20">
        <v>109</v>
      </c>
      <c r="B110" s="20" t="s">
        <v>221</v>
      </c>
      <c r="C110" s="20" t="s">
        <v>160</v>
      </c>
      <c r="D110" s="20" t="s">
        <v>175</v>
      </c>
      <c r="E110" s="20" t="s">
        <v>697</v>
      </c>
      <c r="F110" s="20" t="s">
        <v>698</v>
      </c>
      <c r="G110" s="20" t="str">
        <f t="shared" si="16"/>
        <v>惠来县</v>
      </c>
      <c r="H110" s="20" t="s">
        <v>699</v>
      </c>
      <c r="I110" s="20" t="s">
        <v>711</v>
      </c>
      <c r="J110" s="21">
        <v>170</v>
      </c>
      <c r="K110" s="21">
        <v>0</v>
      </c>
      <c r="L110" s="21">
        <v>170</v>
      </c>
      <c r="M110" s="21">
        <v>170</v>
      </c>
      <c r="N110" s="21">
        <v>0</v>
      </c>
      <c r="O110" s="21">
        <v>0</v>
      </c>
      <c r="P110" s="21">
        <v>0</v>
      </c>
      <c r="Q110" s="21">
        <v>0</v>
      </c>
      <c r="R110" s="21">
        <v>0</v>
      </c>
      <c r="S110" s="21">
        <v>0</v>
      </c>
      <c r="T110" s="21">
        <v>0</v>
      </c>
      <c r="U110" s="21">
        <v>0</v>
      </c>
      <c r="V110" s="21">
        <v>0</v>
      </c>
      <c r="W110" s="21">
        <v>170</v>
      </c>
      <c r="X110" s="20" t="s">
        <v>160</v>
      </c>
      <c r="Y110" s="20" t="s">
        <v>712</v>
      </c>
      <c r="Z110" s="20" t="s">
        <v>712</v>
      </c>
      <c r="AA110" s="21">
        <v>0</v>
      </c>
      <c r="AB110" s="21">
        <v>0</v>
      </c>
      <c r="AC110" s="20" t="s">
        <v>713</v>
      </c>
      <c r="AD110" s="20" t="s">
        <v>169</v>
      </c>
      <c r="AE110" s="21">
        <v>0</v>
      </c>
      <c r="AF110" s="21">
        <v>0</v>
      </c>
      <c r="AG110" s="21">
        <v>0</v>
      </c>
      <c r="AH110" s="20" t="s">
        <v>143</v>
      </c>
      <c r="AI110" s="20"/>
      <c r="AJ110" s="20"/>
      <c r="AK110" s="20"/>
      <c r="AL110" s="20"/>
      <c r="AM110" s="20"/>
      <c r="AN110" s="20"/>
      <c r="AO110" s="20"/>
      <c r="AP110" s="20"/>
      <c r="AQ110" s="20"/>
      <c r="AR110" s="20"/>
      <c r="AS110" s="20"/>
      <c r="AT110" s="20"/>
      <c r="AU110" s="20"/>
      <c r="AV110" s="20"/>
      <c r="AW110" s="20"/>
      <c r="AX110" s="20"/>
      <c r="AY110" s="20"/>
      <c r="AZ110" s="20"/>
      <c r="BA110" s="20"/>
      <c r="BB110" s="20"/>
      <c r="BC110" s="20"/>
      <c r="BE110" s="18">
        <f t="shared" si="13"/>
        <v>0</v>
      </c>
    </row>
    <row r="111" s="18" customFormat="1" ht="67.5" hidden="1" spans="1:57">
      <c r="A111" s="20">
        <v>110</v>
      </c>
      <c r="B111" s="20" t="s">
        <v>221</v>
      </c>
      <c r="C111" s="20" t="s">
        <v>160</v>
      </c>
      <c r="D111" s="20" t="s">
        <v>175</v>
      </c>
      <c r="E111" s="20" t="s">
        <v>697</v>
      </c>
      <c r="F111" s="20" t="s">
        <v>698</v>
      </c>
      <c r="G111" s="20" t="str">
        <f t="shared" si="16"/>
        <v>惠来县</v>
      </c>
      <c r="H111" s="20" t="s">
        <v>714</v>
      </c>
      <c r="I111" s="20" t="s">
        <v>715</v>
      </c>
      <c r="J111" s="21">
        <v>180</v>
      </c>
      <c r="K111" s="21">
        <v>0</v>
      </c>
      <c r="L111" s="21">
        <v>180</v>
      </c>
      <c r="M111" s="21">
        <v>180</v>
      </c>
      <c r="N111" s="21">
        <v>0</v>
      </c>
      <c r="O111" s="21">
        <v>0</v>
      </c>
      <c r="P111" s="21">
        <v>0</v>
      </c>
      <c r="Q111" s="21">
        <v>0</v>
      </c>
      <c r="R111" s="21">
        <v>0</v>
      </c>
      <c r="S111" s="21">
        <v>0</v>
      </c>
      <c r="T111" s="21">
        <v>0</v>
      </c>
      <c r="U111" s="21">
        <v>0</v>
      </c>
      <c r="V111" s="21">
        <v>0</v>
      </c>
      <c r="W111" s="21">
        <v>180</v>
      </c>
      <c r="X111" s="20" t="s">
        <v>160</v>
      </c>
      <c r="Y111" s="20" t="s">
        <v>709</v>
      </c>
      <c r="Z111" s="20" t="s">
        <v>709</v>
      </c>
      <c r="AA111" s="21">
        <v>0</v>
      </c>
      <c r="AB111" s="21">
        <v>0</v>
      </c>
      <c r="AC111" s="21">
        <v>0</v>
      </c>
      <c r="AD111" s="21">
        <v>0</v>
      </c>
      <c r="AE111" s="20" t="s">
        <v>716</v>
      </c>
      <c r="AF111" s="20" t="s">
        <v>717</v>
      </c>
      <c r="AG111" s="21">
        <v>0</v>
      </c>
      <c r="AH111" s="20" t="s">
        <v>143</v>
      </c>
      <c r="AI111" s="20"/>
      <c r="AJ111" s="20"/>
      <c r="AK111" s="20"/>
      <c r="AL111" s="20"/>
      <c r="AM111" s="20"/>
      <c r="AN111" s="20"/>
      <c r="AO111" s="20"/>
      <c r="AP111" s="20"/>
      <c r="AQ111" s="20"/>
      <c r="AR111" s="20"/>
      <c r="AS111" s="20"/>
      <c r="AT111" s="20"/>
      <c r="AU111" s="20"/>
      <c r="AV111" s="20"/>
      <c r="AW111" s="20"/>
      <c r="AX111" s="20"/>
      <c r="AY111" s="20"/>
      <c r="AZ111" s="20"/>
      <c r="BA111" s="20"/>
      <c r="BB111" s="20"/>
      <c r="BC111" s="20"/>
      <c r="BE111" s="18">
        <f t="shared" si="13"/>
        <v>0</v>
      </c>
    </row>
    <row r="112" s="18" customFormat="1" ht="67.5" hidden="1" spans="1:57">
      <c r="A112" s="20">
        <v>111</v>
      </c>
      <c r="B112" s="20" t="s">
        <v>174</v>
      </c>
      <c r="C112" s="20" t="s">
        <v>175</v>
      </c>
      <c r="D112" s="20" t="s">
        <v>175</v>
      </c>
      <c r="E112" s="20" t="s">
        <v>697</v>
      </c>
      <c r="F112" s="20" t="s">
        <v>698</v>
      </c>
      <c r="G112" s="20" t="str">
        <f t="shared" si="16"/>
        <v>惠来县</v>
      </c>
      <c r="H112" s="20" t="s">
        <v>714</v>
      </c>
      <c r="I112" s="20" t="s">
        <v>718</v>
      </c>
      <c r="J112" s="21">
        <v>70</v>
      </c>
      <c r="K112" s="21">
        <v>0</v>
      </c>
      <c r="L112" s="21">
        <v>70</v>
      </c>
      <c r="M112" s="21">
        <v>70</v>
      </c>
      <c r="N112" s="21">
        <v>0</v>
      </c>
      <c r="O112" s="21">
        <v>0</v>
      </c>
      <c r="P112" s="21">
        <v>0</v>
      </c>
      <c r="Q112" s="21">
        <v>0</v>
      </c>
      <c r="R112" s="21">
        <v>0</v>
      </c>
      <c r="S112" s="21">
        <v>0</v>
      </c>
      <c r="T112" s="21">
        <v>0</v>
      </c>
      <c r="U112" s="21">
        <v>0</v>
      </c>
      <c r="V112" s="21">
        <v>0</v>
      </c>
      <c r="W112" s="21">
        <v>70</v>
      </c>
      <c r="X112" s="20" t="s">
        <v>160</v>
      </c>
      <c r="Y112" s="20" t="s">
        <v>719</v>
      </c>
      <c r="Z112" s="20" t="s">
        <v>719</v>
      </c>
      <c r="AA112" s="21">
        <v>0</v>
      </c>
      <c r="AB112" s="21">
        <v>0</v>
      </c>
      <c r="AC112" s="20" t="s">
        <v>720</v>
      </c>
      <c r="AD112" s="20" t="s">
        <v>169</v>
      </c>
      <c r="AE112" s="21">
        <v>0</v>
      </c>
      <c r="AF112" s="21">
        <v>0</v>
      </c>
      <c r="AG112" s="21">
        <v>0</v>
      </c>
      <c r="AH112" s="20" t="s">
        <v>143</v>
      </c>
      <c r="AI112" s="20"/>
      <c r="AJ112" s="20"/>
      <c r="AK112" s="20"/>
      <c r="AL112" s="20"/>
      <c r="AM112" s="20"/>
      <c r="AN112" s="20"/>
      <c r="AO112" s="20"/>
      <c r="AP112" s="20"/>
      <c r="AQ112" s="20"/>
      <c r="AR112" s="20"/>
      <c r="AS112" s="20"/>
      <c r="AT112" s="20"/>
      <c r="AU112" s="20"/>
      <c r="AV112" s="20"/>
      <c r="AW112" s="20"/>
      <c r="AX112" s="20"/>
      <c r="AY112" s="20"/>
      <c r="AZ112" s="20"/>
      <c r="BA112" s="20"/>
      <c r="BB112" s="20"/>
      <c r="BC112" s="20"/>
      <c r="BE112" s="18">
        <f t="shared" si="13"/>
        <v>0</v>
      </c>
    </row>
    <row r="113" s="18" customFormat="1" ht="67.5" spans="1:57">
      <c r="A113" s="20">
        <v>112</v>
      </c>
      <c r="B113" s="20" t="s">
        <v>134</v>
      </c>
      <c r="C113" s="20" t="s">
        <v>135</v>
      </c>
      <c r="D113" s="20" t="s">
        <v>135</v>
      </c>
      <c r="E113" s="20" t="s">
        <v>697</v>
      </c>
      <c r="F113" s="20" t="s">
        <v>698</v>
      </c>
      <c r="G113" s="20" t="str">
        <f t="shared" si="16"/>
        <v>惠来县</v>
      </c>
      <c r="H113" s="20" t="s">
        <v>699</v>
      </c>
      <c r="I113" s="20" t="s">
        <v>721</v>
      </c>
      <c r="J113" s="21">
        <v>120</v>
      </c>
      <c r="K113" s="21">
        <v>0</v>
      </c>
      <c r="L113" s="21">
        <v>120</v>
      </c>
      <c r="M113" s="21">
        <v>120</v>
      </c>
      <c r="N113" s="21">
        <v>0</v>
      </c>
      <c r="O113" s="21">
        <v>0</v>
      </c>
      <c r="P113" s="21">
        <v>0</v>
      </c>
      <c r="Q113" s="21">
        <v>0</v>
      </c>
      <c r="R113" s="21">
        <v>0</v>
      </c>
      <c r="S113" s="21">
        <v>0</v>
      </c>
      <c r="T113" s="21">
        <v>0</v>
      </c>
      <c r="U113" s="21">
        <v>0</v>
      </c>
      <c r="V113" s="21">
        <v>0</v>
      </c>
      <c r="W113" s="21">
        <v>120</v>
      </c>
      <c r="X113" s="20" t="s">
        <v>160</v>
      </c>
      <c r="Y113" s="20" t="s">
        <v>722</v>
      </c>
      <c r="Z113" s="20" t="s">
        <v>722</v>
      </c>
      <c r="AA113" s="21">
        <v>0</v>
      </c>
      <c r="AB113" s="21">
        <v>0</v>
      </c>
      <c r="AC113" s="20" t="s">
        <v>723</v>
      </c>
      <c r="AD113" s="20" t="s">
        <v>169</v>
      </c>
      <c r="AE113" s="20" t="s">
        <v>724</v>
      </c>
      <c r="AF113" s="20" t="s">
        <v>725</v>
      </c>
      <c r="AG113" s="21">
        <v>0</v>
      </c>
      <c r="AH113" s="20" t="s">
        <v>143</v>
      </c>
      <c r="AI113" s="20">
        <v>0</v>
      </c>
      <c r="AJ113" s="20">
        <v>0</v>
      </c>
      <c r="AK113" s="20">
        <f>IF(AJ113&lt;&gt;0,因素值!C$2,0)</f>
        <v>0</v>
      </c>
      <c r="AL113" s="20">
        <v>1</v>
      </c>
      <c r="AM113" s="20">
        <f>IF(AL113&lt;&gt;0,因素值!E$2,0)</f>
        <v>1</v>
      </c>
      <c r="AN113" s="20">
        <v>0</v>
      </c>
      <c r="AO113" s="20">
        <f>AN113*因素值!G$2</f>
        <v>0</v>
      </c>
      <c r="AP113" s="20">
        <v>0</v>
      </c>
      <c r="AQ113" s="20">
        <f>AP113*因素值!I$2</f>
        <v>0</v>
      </c>
      <c r="AR113" s="20">
        <v>0</v>
      </c>
      <c r="AS113" s="20">
        <f>AR113*因素值!K$2</f>
        <v>0</v>
      </c>
      <c r="AT113" s="20">
        <v>0</v>
      </c>
      <c r="AU113" s="20">
        <f>IF(AT113&lt;&gt;0,因素值!M$2,0)</f>
        <v>0</v>
      </c>
      <c r="AV113" s="20">
        <v>0</v>
      </c>
      <c r="AW113" s="20">
        <f>IF(AV113&lt;&gt;0,因素值!O$2,0)</f>
        <v>0</v>
      </c>
      <c r="AX113" s="20">
        <v>0</v>
      </c>
      <c r="AY113" s="20">
        <f>IF(AX113&lt;&gt;0,因素值!Q$2,0)</f>
        <v>0</v>
      </c>
      <c r="AZ113" s="20">
        <v>1</v>
      </c>
      <c r="BA113" s="20">
        <f>IF(AZ113&lt;&gt;0,因素值!S$2,0)</f>
        <v>4</v>
      </c>
      <c r="BB113" s="20">
        <v>0</v>
      </c>
      <c r="BC113" s="20">
        <v>0</v>
      </c>
      <c r="BE113" s="18">
        <f t="shared" si="13"/>
        <v>7</v>
      </c>
    </row>
    <row r="114" s="18" customFormat="1" ht="67.5" spans="1:57">
      <c r="A114" s="20">
        <v>113</v>
      </c>
      <c r="B114" s="20" t="s">
        <v>188</v>
      </c>
      <c r="C114" s="20" t="s">
        <v>192</v>
      </c>
      <c r="D114" s="20" t="s">
        <v>135</v>
      </c>
      <c r="E114" s="20" t="s">
        <v>697</v>
      </c>
      <c r="F114" s="20" t="s">
        <v>19</v>
      </c>
      <c r="G114" s="20" t="str">
        <f t="shared" si="16"/>
        <v>普宁市</v>
      </c>
      <c r="H114" s="20" t="s">
        <v>726</v>
      </c>
      <c r="I114" s="20" t="s">
        <v>727</v>
      </c>
      <c r="J114" s="21">
        <v>2577.7</v>
      </c>
      <c r="K114" s="21">
        <v>1577.7</v>
      </c>
      <c r="L114" s="21">
        <v>1000</v>
      </c>
      <c r="M114" s="21">
        <v>1000</v>
      </c>
      <c r="N114" s="21">
        <v>0</v>
      </c>
      <c r="O114" s="21">
        <v>0</v>
      </c>
      <c r="P114" s="21">
        <v>0</v>
      </c>
      <c r="Q114" s="21">
        <v>0</v>
      </c>
      <c r="R114" s="21">
        <v>0</v>
      </c>
      <c r="S114" s="21">
        <v>0</v>
      </c>
      <c r="T114" s="21">
        <v>0</v>
      </c>
      <c r="U114" s="21">
        <v>0</v>
      </c>
      <c r="V114" s="21">
        <v>0</v>
      </c>
      <c r="W114" s="21">
        <v>1000</v>
      </c>
      <c r="X114" s="20" t="s">
        <v>728</v>
      </c>
      <c r="Y114" s="20" t="s">
        <v>729</v>
      </c>
      <c r="Z114" s="20" t="s">
        <v>730</v>
      </c>
      <c r="AA114" s="20" t="s">
        <v>731</v>
      </c>
      <c r="AB114" s="21">
        <v>4017.68</v>
      </c>
      <c r="AC114" s="20" t="s">
        <v>732</v>
      </c>
      <c r="AD114" s="20" t="s">
        <v>733</v>
      </c>
      <c r="AE114" s="20" t="s">
        <v>734</v>
      </c>
      <c r="AF114" s="20" t="s">
        <v>735</v>
      </c>
      <c r="AG114" s="20" t="s">
        <v>736</v>
      </c>
      <c r="AH114" s="20" t="s">
        <v>143</v>
      </c>
      <c r="AI114" s="20">
        <v>1</v>
      </c>
      <c r="AJ114" s="20">
        <v>4018</v>
      </c>
      <c r="AK114" s="20">
        <f>IF(AJ114&lt;&gt;0,因素值!C$2,0)</f>
        <v>2</v>
      </c>
      <c r="AL114" s="20">
        <v>0</v>
      </c>
      <c r="AM114" s="20">
        <f>IF(AL114&lt;&gt;0,因素值!E$2,0)</f>
        <v>0</v>
      </c>
      <c r="AN114" s="20">
        <v>0</v>
      </c>
      <c r="AO114" s="20">
        <f>AN114*因素值!G$2</f>
        <v>0</v>
      </c>
      <c r="AP114" s="20">
        <v>0</v>
      </c>
      <c r="AQ114" s="20">
        <f>AP114*因素值!I$2</f>
        <v>0</v>
      </c>
      <c r="AR114" s="20">
        <v>0</v>
      </c>
      <c r="AS114" s="20">
        <f>AR114*因素值!K$2</f>
        <v>0</v>
      </c>
      <c r="AT114" s="20">
        <v>0</v>
      </c>
      <c r="AU114" s="20">
        <f>IF(AT114&lt;&gt;0,因素值!M$2,0)</f>
        <v>0</v>
      </c>
      <c r="AV114" s="20">
        <v>0</v>
      </c>
      <c r="AW114" s="20">
        <f>IF(AV114&lt;&gt;0,因素值!O$2,0)</f>
        <v>0</v>
      </c>
      <c r="AX114" s="20">
        <v>0</v>
      </c>
      <c r="AY114" s="20">
        <f>IF(AX114&lt;&gt;0,因素值!Q$2,0)</f>
        <v>0</v>
      </c>
      <c r="AZ114" s="20">
        <v>0</v>
      </c>
      <c r="BA114" s="20">
        <f>IF(AZ114&lt;&gt;0,因素值!S$2,0)</f>
        <v>0</v>
      </c>
      <c r="BB114" s="20">
        <v>0</v>
      </c>
      <c r="BC114" s="20">
        <f>IF(BB114&lt;&gt;0,因素值!U$2,0)</f>
        <v>0</v>
      </c>
      <c r="BE114" s="18">
        <f t="shared" si="13"/>
        <v>4021</v>
      </c>
    </row>
    <row r="115" s="18" customFormat="1" ht="45" hidden="1" spans="1:57">
      <c r="A115" s="20">
        <v>114</v>
      </c>
      <c r="B115" s="20" t="s">
        <v>275</v>
      </c>
      <c r="C115" s="20" t="s">
        <v>175</v>
      </c>
      <c r="D115" s="20" t="s">
        <v>175</v>
      </c>
      <c r="E115" s="20" t="s">
        <v>737</v>
      </c>
      <c r="F115" s="20" t="s">
        <v>738</v>
      </c>
      <c r="G115" s="20" t="str">
        <f t="shared" ref="G115:G121" si="17">E115</f>
        <v>云浮市</v>
      </c>
      <c r="H115" s="20" t="s">
        <v>739</v>
      </c>
      <c r="I115" s="20" t="s">
        <v>739</v>
      </c>
      <c r="J115" s="21">
        <v>20</v>
      </c>
      <c r="K115" s="21">
        <v>10</v>
      </c>
      <c r="L115" s="21">
        <v>10</v>
      </c>
      <c r="M115" s="21">
        <v>10</v>
      </c>
      <c r="N115" s="21">
        <v>0</v>
      </c>
      <c r="O115" s="21">
        <v>0</v>
      </c>
      <c r="P115" s="21">
        <v>10</v>
      </c>
      <c r="Q115" s="21">
        <v>0</v>
      </c>
      <c r="R115" s="21">
        <v>0</v>
      </c>
      <c r="S115" s="21">
        <v>0</v>
      </c>
      <c r="T115" s="21">
        <v>0</v>
      </c>
      <c r="U115" s="21">
        <v>0</v>
      </c>
      <c r="V115" s="21">
        <v>0</v>
      </c>
      <c r="W115" s="21">
        <v>0</v>
      </c>
      <c r="X115" s="20" t="s">
        <v>140</v>
      </c>
      <c r="Y115" s="20" t="s">
        <v>740</v>
      </c>
      <c r="Z115" s="20" t="s">
        <v>143</v>
      </c>
      <c r="AA115" s="20" t="s">
        <v>741</v>
      </c>
      <c r="AB115" s="21">
        <v>10</v>
      </c>
      <c r="AC115" s="20" t="s">
        <v>742</v>
      </c>
      <c r="AD115" s="20" t="s">
        <v>143</v>
      </c>
      <c r="AE115" s="20" t="s">
        <v>143</v>
      </c>
      <c r="AF115" s="20" t="s">
        <v>143</v>
      </c>
      <c r="AG115" s="20" t="s">
        <v>743</v>
      </c>
      <c r="AH115" s="20" t="s">
        <v>143</v>
      </c>
      <c r="AI115" s="20"/>
      <c r="AJ115" s="20"/>
      <c r="AK115" s="20"/>
      <c r="AL115" s="20"/>
      <c r="AM115" s="20"/>
      <c r="AN115" s="20"/>
      <c r="AO115" s="20"/>
      <c r="AP115" s="20"/>
      <c r="AQ115" s="20"/>
      <c r="AR115" s="20"/>
      <c r="AS115" s="20"/>
      <c r="AT115" s="20"/>
      <c r="AU115" s="20"/>
      <c r="AV115" s="20"/>
      <c r="AW115" s="20"/>
      <c r="AX115" s="20"/>
      <c r="AY115" s="20"/>
      <c r="AZ115" s="20"/>
      <c r="BA115" s="20"/>
      <c r="BB115" s="20"/>
      <c r="BC115" s="20"/>
      <c r="BE115" s="18">
        <f t="shared" ref="BE115:BE128" si="18">SUM(AI115:BC115)</f>
        <v>0</v>
      </c>
    </row>
    <row r="116" s="18" customFormat="1" ht="45" hidden="1" spans="1:57">
      <c r="A116" s="20">
        <v>115</v>
      </c>
      <c r="B116" s="20" t="s">
        <v>275</v>
      </c>
      <c r="C116" s="20" t="s">
        <v>175</v>
      </c>
      <c r="D116" s="20" t="s">
        <v>175</v>
      </c>
      <c r="E116" s="20" t="s">
        <v>737</v>
      </c>
      <c r="F116" s="20" t="s">
        <v>738</v>
      </c>
      <c r="G116" s="20" t="str">
        <f t="shared" si="17"/>
        <v>云浮市</v>
      </c>
      <c r="H116" s="20" t="s">
        <v>744</v>
      </c>
      <c r="I116" s="20" t="s">
        <v>744</v>
      </c>
      <c r="J116" s="21">
        <v>28</v>
      </c>
      <c r="K116" s="21">
        <v>10</v>
      </c>
      <c r="L116" s="21">
        <v>18</v>
      </c>
      <c r="M116" s="21">
        <v>18</v>
      </c>
      <c r="N116" s="21">
        <v>18</v>
      </c>
      <c r="O116" s="21">
        <v>0</v>
      </c>
      <c r="P116" s="21">
        <v>0</v>
      </c>
      <c r="Q116" s="21">
        <v>0</v>
      </c>
      <c r="R116" s="21">
        <v>0</v>
      </c>
      <c r="S116" s="21">
        <v>0</v>
      </c>
      <c r="T116" s="21">
        <v>0</v>
      </c>
      <c r="U116" s="21">
        <v>0</v>
      </c>
      <c r="V116" s="21">
        <v>0</v>
      </c>
      <c r="W116" s="21">
        <v>0</v>
      </c>
      <c r="X116" s="20" t="s">
        <v>140</v>
      </c>
      <c r="Y116" s="20" t="s">
        <v>745</v>
      </c>
      <c r="Z116" s="20" t="s">
        <v>143</v>
      </c>
      <c r="AA116" s="20" t="s">
        <v>746</v>
      </c>
      <c r="AB116" s="21">
        <v>30</v>
      </c>
      <c r="AC116" s="20" t="s">
        <v>747</v>
      </c>
      <c r="AD116" s="20" t="s">
        <v>143</v>
      </c>
      <c r="AE116" s="20" t="s">
        <v>143</v>
      </c>
      <c r="AF116" s="20" t="s">
        <v>143</v>
      </c>
      <c r="AG116" s="20" t="s">
        <v>748</v>
      </c>
      <c r="AH116" s="20" t="s">
        <v>143</v>
      </c>
      <c r="AI116" s="20"/>
      <c r="AJ116" s="20"/>
      <c r="AK116" s="20"/>
      <c r="AL116" s="20"/>
      <c r="AM116" s="20"/>
      <c r="AN116" s="20"/>
      <c r="AO116" s="20"/>
      <c r="AP116" s="20"/>
      <c r="AQ116" s="20"/>
      <c r="AR116" s="20"/>
      <c r="AS116" s="20"/>
      <c r="AT116" s="20"/>
      <c r="AU116" s="20"/>
      <c r="AV116" s="20"/>
      <c r="AW116" s="20"/>
      <c r="AX116" s="20"/>
      <c r="AY116" s="20"/>
      <c r="AZ116" s="20"/>
      <c r="BA116" s="20"/>
      <c r="BB116" s="20"/>
      <c r="BC116" s="20"/>
      <c r="BE116" s="18">
        <f t="shared" si="18"/>
        <v>0</v>
      </c>
    </row>
    <row r="117" s="18" customFormat="1" ht="45" hidden="1" spans="1:57">
      <c r="A117" s="20">
        <v>116</v>
      </c>
      <c r="B117" s="20" t="s">
        <v>275</v>
      </c>
      <c r="C117" s="20" t="s">
        <v>175</v>
      </c>
      <c r="D117" s="20" t="s">
        <v>175</v>
      </c>
      <c r="E117" s="20" t="s">
        <v>737</v>
      </c>
      <c r="F117" s="20" t="s">
        <v>738</v>
      </c>
      <c r="G117" s="20" t="str">
        <f t="shared" si="17"/>
        <v>云浮市</v>
      </c>
      <c r="H117" s="20" t="s">
        <v>749</v>
      </c>
      <c r="I117" s="20" t="s">
        <v>749</v>
      </c>
      <c r="J117" s="21">
        <v>165</v>
      </c>
      <c r="K117" s="21">
        <v>65</v>
      </c>
      <c r="L117" s="21">
        <v>100</v>
      </c>
      <c r="M117" s="21">
        <v>100</v>
      </c>
      <c r="N117" s="21">
        <v>0</v>
      </c>
      <c r="O117" s="21">
        <v>0</v>
      </c>
      <c r="P117" s="21">
        <v>0</v>
      </c>
      <c r="Q117" s="21">
        <v>100</v>
      </c>
      <c r="R117" s="21">
        <v>0</v>
      </c>
      <c r="S117" s="21">
        <v>0</v>
      </c>
      <c r="T117" s="21">
        <v>0</v>
      </c>
      <c r="U117" s="21">
        <v>0</v>
      </c>
      <c r="V117" s="21">
        <v>0</v>
      </c>
      <c r="W117" s="21">
        <v>0</v>
      </c>
      <c r="X117" s="20" t="s">
        <v>140</v>
      </c>
      <c r="Y117" s="20" t="s">
        <v>750</v>
      </c>
      <c r="Z117" s="20" t="s">
        <v>143</v>
      </c>
      <c r="AA117" s="20" t="s">
        <v>751</v>
      </c>
      <c r="AB117" s="21">
        <v>293</v>
      </c>
      <c r="AC117" s="20" t="s">
        <v>752</v>
      </c>
      <c r="AD117" s="20" t="s">
        <v>143</v>
      </c>
      <c r="AE117" s="20" t="s">
        <v>143</v>
      </c>
      <c r="AF117" s="20" t="s">
        <v>143</v>
      </c>
      <c r="AG117" s="20" t="s">
        <v>743</v>
      </c>
      <c r="AH117" s="20" t="s">
        <v>143</v>
      </c>
      <c r="AI117" s="20"/>
      <c r="AJ117" s="20"/>
      <c r="AK117" s="20"/>
      <c r="AL117" s="20"/>
      <c r="AM117" s="20"/>
      <c r="AN117" s="20"/>
      <c r="AO117" s="20"/>
      <c r="AP117" s="20"/>
      <c r="AQ117" s="20"/>
      <c r="AR117" s="20"/>
      <c r="AS117" s="20"/>
      <c r="AT117" s="20"/>
      <c r="AU117" s="20"/>
      <c r="AV117" s="20"/>
      <c r="AW117" s="20"/>
      <c r="AX117" s="20"/>
      <c r="AY117" s="20"/>
      <c r="AZ117" s="20"/>
      <c r="BA117" s="20"/>
      <c r="BB117" s="20"/>
      <c r="BC117" s="20"/>
      <c r="BE117" s="18">
        <f t="shared" si="18"/>
        <v>0</v>
      </c>
    </row>
    <row r="118" s="18" customFormat="1" ht="33.75" hidden="1" spans="1:57">
      <c r="A118" s="20">
        <v>117</v>
      </c>
      <c r="B118" s="20" t="s">
        <v>275</v>
      </c>
      <c r="C118" s="20" t="s">
        <v>175</v>
      </c>
      <c r="D118" s="20" t="s">
        <v>175</v>
      </c>
      <c r="E118" s="20" t="s">
        <v>737</v>
      </c>
      <c r="F118" s="20" t="s">
        <v>738</v>
      </c>
      <c r="G118" s="20" t="str">
        <f t="shared" si="17"/>
        <v>云浮市</v>
      </c>
      <c r="H118" s="20" t="s">
        <v>753</v>
      </c>
      <c r="I118" s="20" t="s">
        <v>753</v>
      </c>
      <c r="J118" s="21">
        <v>33.75</v>
      </c>
      <c r="K118" s="21">
        <v>13.75</v>
      </c>
      <c r="L118" s="21">
        <v>20</v>
      </c>
      <c r="M118" s="21">
        <v>20</v>
      </c>
      <c r="N118" s="21">
        <v>0</v>
      </c>
      <c r="O118" s="21">
        <v>20</v>
      </c>
      <c r="P118" s="21">
        <v>0</v>
      </c>
      <c r="Q118" s="21">
        <v>0</v>
      </c>
      <c r="R118" s="21">
        <v>0</v>
      </c>
      <c r="S118" s="21">
        <v>0</v>
      </c>
      <c r="T118" s="21">
        <v>0</v>
      </c>
      <c r="U118" s="21">
        <v>0</v>
      </c>
      <c r="V118" s="21">
        <v>0</v>
      </c>
      <c r="W118" s="21">
        <v>0</v>
      </c>
      <c r="X118" s="20" t="s">
        <v>140</v>
      </c>
      <c r="Y118" s="20" t="s">
        <v>754</v>
      </c>
      <c r="Z118" s="20" t="s">
        <v>143</v>
      </c>
      <c r="AA118" s="20" t="s">
        <v>143</v>
      </c>
      <c r="AB118" s="21">
        <v>250</v>
      </c>
      <c r="AC118" s="20" t="s">
        <v>755</v>
      </c>
      <c r="AD118" s="20" t="s">
        <v>143</v>
      </c>
      <c r="AE118" s="20" t="s">
        <v>143</v>
      </c>
      <c r="AF118" s="20" t="s">
        <v>143</v>
      </c>
      <c r="AG118" s="20" t="s">
        <v>756</v>
      </c>
      <c r="AH118" s="20" t="s">
        <v>143</v>
      </c>
      <c r="AI118" s="20"/>
      <c r="AJ118" s="20"/>
      <c r="AK118" s="20"/>
      <c r="AL118" s="20"/>
      <c r="AM118" s="20"/>
      <c r="AN118" s="20"/>
      <c r="AO118" s="20"/>
      <c r="AP118" s="20"/>
      <c r="AQ118" s="20"/>
      <c r="AR118" s="20"/>
      <c r="AS118" s="20"/>
      <c r="AT118" s="20"/>
      <c r="AU118" s="20"/>
      <c r="AV118" s="20"/>
      <c r="AW118" s="20"/>
      <c r="AX118" s="20"/>
      <c r="AY118" s="20"/>
      <c r="AZ118" s="20"/>
      <c r="BA118" s="20"/>
      <c r="BB118" s="20"/>
      <c r="BC118" s="20"/>
      <c r="BE118" s="18">
        <f t="shared" si="18"/>
        <v>0</v>
      </c>
    </row>
    <row r="119" s="18" customFormat="1" ht="45" hidden="1" spans="1:57">
      <c r="A119" s="20">
        <v>118</v>
      </c>
      <c r="B119" s="20" t="s">
        <v>275</v>
      </c>
      <c r="C119" s="20" t="s">
        <v>175</v>
      </c>
      <c r="D119" s="20" t="s">
        <v>175</v>
      </c>
      <c r="E119" s="20" t="s">
        <v>737</v>
      </c>
      <c r="F119" s="20" t="s">
        <v>738</v>
      </c>
      <c r="G119" s="20" t="str">
        <f t="shared" si="17"/>
        <v>云浮市</v>
      </c>
      <c r="H119" s="20" t="s">
        <v>757</v>
      </c>
      <c r="I119" s="20" t="s">
        <v>757</v>
      </c>
      <c r="J119" s="21">
        <v>48</v>
      </c>
      <c r="K119" s="21">
        <v>18</v>
      </c>
      <c r="L119" s="21">
        <v>30</v>
      </c>
      <c r="M119" s="21">
        <v>30</v>
      </c>
      <c r="N119" s="21">
        <v>0</v>
      </c>
      <c r="O119" s="21">
        <v>30</v>
      </c>
      <c r="P119" s="21">
        <v>0</v>
      </c>
      <c r="Q119" s="21">
        <v>0</v>
      </c>
      <c r="R119" s="21">
        <v>0</v>
      </c>
      <c r="S119" s="21">
        <v>0</v>
      </c>
      <c r="T119" s="21">
        <v>0</v>
      </c>
      <c r="U119" s="21">
        <v>0</v>
      </c>
      <c r="V119" s="21">
        <v>0</v>
      </c>
      <c r="W119" s="21">
        <v>0</v>
      </c>
      <c r="X119" s="20" t="s">
        <v>140</v>
      </c>
      <c r="Y119" s="20" t="s">
        <v>758</v>
      </c>
      <c r="Z119" s="20" t="s">
        <v>143</v>
      </c>
      <c r="AA119" s="20" t="s">
        <v>143</v>
      </c>
      <c r="AB119" s="20" t="s">
        <v>143</v>
      </c>
      <c r="AC119" s="20" t="s">
        <v>757</v>
      </c>
      <c r="AD119" s="21">
        <v>5</v>
      </c>
      <c r="AE119" s="20" t="s">
        <v>143</v>
      </c>
      <c r="AF119" s="20" t="s">
        <v>143</v>
      </c>
      <c r="AG119" s="20" t="s">
        <v>759</v>
      </c>
      <c r="AH119" s="20" t="s">
        <v>143</v>
      </c>
      <c r="AI119" s="20"/>
      <c r="AJ119" s="20"/>
      <c r="AK119" s="20"/>
      <c r="AL119" s="20"/>
      <c r="AM119" s="20"/>
      <c r="AN119" s="20"/>
      <c r="AO119" s="20"/>
      <c r="AP119" s="20"/>
      <c r="AQ119" s="20"/>
      <c r="AR119" s="20"/>
      <c r="AS119" s="20"/>
      <c r="AT119" s="20"/>
      <c r="AU119" s="20"/>
      <c r="AV119" s="20"/>
      <c r="AW119" s="20"/>
      <c r="AX119" s="20"/>
      <c r="AY119" s="20"/>
      <c r="AZ119" s="20"/>
      <c r="BA119" s="20"/>
      <c r="BB119" s="20"/>
      <c r="BC119" s="20"/>
      <c r="BE119" s="18">
        <f t="shared" si="18"/>
        <v>0</v>
      </c>
    </row>
    <row r="120" s="18" customFormat="1" ht="45" hidden="1" spans="1:57">
      <c r="A120" s="20">
        <v>119</v>
      </c>
      <c r="B120" s="20" t="s">
        <v>275</v>
      </c>
      <c r="C120" s="20" t="s">
        <v>175</v>
      </c>
      <c r="D120" s="20" t="s">
        <v>175</v>
      </c>
      <c r="E120" s="20" t="s">
        <v>737</v>
      </c>
      <c r="F120" s="20" t="s">
        <v>738</v>
      </c>
      <c r="G120" s="20" t="str">
        <f t="shared" si="17"/>
        <v>云浮市</v>
      </c>
      <c r="H120" s="20" t="s">
        <v>219</v>
      </c>
      <c r="I120" s="20" t="s">
        <v>219</v>
      </c>
      <c r="J120" s="21">
        <v>103.2</v>
      </c>
      <c r="K120" s="21">
        <v>43.2</v>
      </c>
      <c r="L120" s="21">
        <v>60</v>
      </c>
      <c r="M120" s="21">
        <v>60</v>
      </c>
      <c r="N120" s="21">
        <v>0</v>
      </c>
      <c r="O120" s="21">
        <v>0</v>
      </c>
      <c r="P120" s="21">
        <v>0</v>
      </c>
      <c r="Q120" s="21">
        <v>0</v>
      </c>
      <c r="R120" s="21">
        <v>0</v>
      </c>
      <c r="S120" s="21">
        <v>0</v>
      </c>
      <c r="T120" s="21">
        <v>0</v>
      </c>
      <c r="U120" s="21">
        <v>60</v>
      </c>
      <c r="V120" s="21">
        <v>0</v>
      </c>
      <c r="W120" s="21">
        <v>0</v>
      </c>
      <c r="X120" s="20" t="s">
        <v>140</v>
      </c>
      <c r="Y120" s="20" t="s">
        <v>760</v>
      </c>
      <c r="Z120" s="20" t="s">
        <v>143</v>
      </c>
      <c r="AA120" s="20" t="s">
        <v>143</v>
      </c>
      <c r="AB120" s="20" t="s">
        <v>143</v>
      </c>
      <c r="AC120" s="20" t="s">
        <v>761</v>
      </c>
      <c r="AD120" s="21">
        <v>4</v>
      </c>
      <c r="AE120" s="20" t="s">
        <v>143</v>
      </c>
      <c r="AF120" s="20" t="s">
        <v>143</v>
      </c>
      <c r="AG120" s="20" t="s">
        <v>762</v>
      </c>
      <c r="AH120" s="20" t="s">
        <v>143</v>
      </c>
      <c r="AI120" s="20"/>
      <c r="AJ120" s="20"/>
      <c r="AK120" s="20"/>
      <c r="AL120" s="20"/>
      <c r="AM120" s="20"/>
      <c r="AN120" s="20"/>
      <c r="AO120" s="20"/>
      <c r="AP120" s="20"/>
      <c r="AQ120" s="20"/>
      <c r="AR120" s="20"/>
      <c r="AS120" s="20"/>
      <c r="AT120" s="20"/>
      <c r="AU120" s="20"/>
      <c r="AV120" s="20"/>
      <c r="AW120" s="20"/>
      <c r="AX120" s="20"/>
      <c r="AY120" s="20"/>
      <c r="AZ120" s="20"/>
      <c r="BA120" s="20"/>
      <c r="BB120" s="20"/>
      <c r="BC120" s="20"/>
      <c r="BE120" s="18">
        <f t="shared" si="18"/>
        <v>0</v>
      </c>
    </row>
    <row r="121" s="18" customFormat="1" ht="45" hidden="1" spans="1:57">
      <c r="A121" s="20">
        <v>120</v>
      </c>
      <c r="B121" s="20" t="s">
        <v>275</v>
      </c>
      <c r="C121" s="20" t="s">
        <v>175</v>
      </c>
      <c r="D121" s="20" t="s">
        <v>175</v>
      </c>
      <c r="E121" s="20" t="s">
        <v>737</v>
      </c>
      <c r="F121" s="20" t="s">
        <v>738</v>
      </c>
      <c r="G121" s="20" t="str">
        <f t="shared" si="17"/>
        <v>云浮市</v>
      </c>
      <c r="H121" s="20" t="s">
        <v>667</v>
      </c>
      <c r="I121" s="20" t="s">
        <v>667</v>
      </c>
      <c r="J121" s="21">
        <v>145</v>
      </c>
      <c r="K121" s="21">
        <v>45</v>
      </c>
      <c r="L121" s="21">
        <v>100</v>
      </c>
      <c r="M121" s="21">
        <v>100</v>
      </c>
      <c r="N121" s="21">
        <v>0</v>
      </c>
      <c r="O121" s="21">
        <v>0</v>
      </c>
      <c r="P121" s="21">
        <v>0</v>
      </c>
      <c r="Q121" s="21">
        <v>0</v>
      </c>
      <c r="R121" s="21">
        <v>100</v>
      </c>
      <c r="S121" s="21">
        <v>0</v>
      </c>
      <c r="T121" s="21">
        <v>0</v>
      </c>
      <c r="U121" s="21">
        <v>0</v>
      </c>
      <c r="V121" s="21">
        <v>0</v>
      </c>
      <c r="W121" s="21">
        <v>0</v>
      </c>
      <c r="X121" s="20" t="s">
        <v>140</v>
      </c>
      <c r="Y121" s="20" t="s">
        <v>763</v>
      </c>
      <c r="Z121" s="20" t="s">
        <v>764</v>
      </c>
      <c r="AA121" s="20" t="s">
        <v>143</v>
      </c>
      <c r="AB121" s="20" t="s">
        <v>143</v>
      </c>
      <c r="AC121" s="20" t="s">
        <v>765</v>
      </c>
      <c r="AD121" s="21">
        <v>1</v>
      </c>
      <c r="AE121" s="20" t="s">
        <v>143</v>
      </c>
      <c r="AF121" s="20" t="s">
        <v>143</v>
      </c>
      <c r="AG121" s="20" t="s">
        <v>766</v>
      </c>
      <c r="AH121" s="20" t="s">
        <v>143</v>
      </c>
      <c r="AI121" s="20"/>
      <c r="AJ121" s="20"/>
      <c r="AK121" s="20"/>
      <c r="AL121" s="20"/>
      <c r="AM121" s="20"/>
      <c r="AN121" s="20"/>
      <c r="AO121" s="20"/>
      <c r="AP121" s="20"/>
      <c r="AQ121" s="20"/>
      <c r="AR121" s="20"/>
      <c r="AS121" s="20"/>
      <c r="AT121" s="20"/>
      <c r="AU121" s="20"/>
      <c r="AV121" s="20"/>
      <c r="AW121" s="20"/>
      <c r="AX121" s="20"/>
      <c r="AY121" s="20"/>
      <c r="AZ121" s="20"/>
      <c r="BA121" s="20"/>
      <c r="BB121" s="20"/>
      <c r="BC121" s="20"/>
      <c r="BE121" s="18">
        <f t="shared" si="18"/>
        <v>0</v>
      </c>
    </row>
    <row r="122" s="18" customFormat="1" ht="45" hidden="1" spans="1:57">
      <c r="A122" s="20">
        <v>121</v>
      </c>
      <c r="B122" s="20" t="s">
        <v>275</v>
      </c>
      <c r="C122" s="20" t="s">
        <v>175</v>
      </c>
      <c r="D122" s="20" t="s">
        <v>175</v>
      </c>
      <c r="E122" s="20" t="s">
        <v>737</v>
      </c>
      <c r="F122" s="20" t="s">
        <v>767</v>
      </c>
      <c r="G122" s="20" t="str">
        <f t="shared" ref="G122:G127" si="19">F122</f>
        <v>罗定市</v>
      </c>
      <c r="H122" s="20" t="s">
        <v>768</v>
      </c>
      <c r="I122" s="20" t="s">
        <v>769</v>
      </c>
      <c r="J122" s="21">
        <v>86.4</v>
      </c>
      <c r="K122" s="21">
        <v>36.4</v>
      </c>
      <c r="L122" s="21">
        <v>50</v>
      </c>
      <c r="M122" s="21">
        <v>50</v>
      </c>
      <c r="N122" s="21">
        <v>0</v>
      </c>
      <c r="O122" s="21">
        <v>0</v>
      </c>
      <c r="P122" s="21">
        <v>25</v>
      </c>
      <c r="Q122" s="21">
        <v>25</v>
      </c>
      <c r="R122" s="21">
        <v>0</v>
      </c>
      <c r="S122" s="21">
        <v>0</v>
      </c>
      <c r="T122" s="21">
        <v>0</v>
      </c>
      <c r="U122" s="21">
        <v>0</v>
      </c>
      <c r="V122" s="21">
        <v>0</v>
      </c>
      <c r="W122" s="21">
        <v>0</v>
      </c>
      <c r="X122" s="20" t="s">
        <v>770</v>
      </c>
      <c r="Y122" s="20" t="s">
        <v>771</v>
      </c>
      <c r="Z122" s="20" t="s">
        <v>143</v>
      </c>
      <c r="AA122" s="20" t="s">
        <v>772</v>
      </c>
      <c r="AB122" s="21">
        <v>246</v>
      </c>
      <c r="AC122" s="20" t="s">
        <v>143</v>
      </c>
      <c r="AD122" s="21">
        <v>0</v>
      </c>
      <c r="AE122" s="20" t="s">
        <v>143</v>
      </c>
      <c r="AF122" s="21">
        <v>0</v>
      </c>
      <c r="AG122" s="20" t="s">
        <v>773</v>
      </c>
      <c r="AH122" s="20" t="s">
        <v>143</v>
      </c>
      <c r="AI122" s="20"/>
      <c r="AJ122" s="20"/>
      <c r="AK122" s="20"/>
      <c r="AL122" s="20"/>
      <c r="AM122" s="20"/>
      <c r="AN122" s="20"/>
      <c r="AO122" s="20"/>
      <c r="AP122" s="20"/>
      <c r="AQ122" s="20"/>
      <c r="AR122" s="20"/>
      <c r="AS122" s="20"/>
      <c r="AT122" s="20"/>
      <c r="AU122" s="20"/>
      <c r="AV122" s="20"/>
      <c r="AW122" s="20"/>
      <c r="AX122" s="20"/>
      <c r="AY122" s="20"/>
      <c r="AZ122" s="20"/>
      <c r="BA122" s="20"/>
      <c r="BB122" s="20"/>
      <c r="BC122" s="20"/>
      <c r="BE122" s="18">
        <f t="shared" si="18"/>
        <v>0</v>
      </c>
    </row>
    <row r="123" s="18" customFormat="1" ht="33.75" hidden="1" spans="1:57">
      <c r="A123" s="20">
        <v>122</v>
      </c>
      <c r="B123" s="20" t="s">
        <v>275</v>
      </c>
      <c r="C123" s="20" t="s">
        <v>175</v>
      </c>
      <c r="D123" s="20" t="s">
        <v>175</v>
      </c>
      <c r="E123" s="20" t="s">
        <v>737</v>
      </c>
      <c r="F123" s="20" t="s">
        <v>767</v>
      </c>
      <c r="G123" s="20" t="str">
        <f t="shared" si="19"/>
        <v>罗定市</v>
      </c>
      <c r="H123" s="20" t="s">
        <v>774</v>
      </c>
      <c r="I123" s="20" t="s">
        <v>775</v>
      </c>
      <c r="J123" s="21">
        <v>42</v>
      </c>
      <c r="K123" s="21">
        <v>12</v>
      </c>
      <c r="L123" s="21">
        <v>30</v>
      </c>
      <c r="M123" s="21">
        <v>30</v>
      </c>
      <c r="N123" s="21">
        <v>0</v>
      </c>
      <c r="O123" s="21">
        <v>0</v>
      </c>
      <c r="P123" s="21">
        <v>0</v>
      </c>
      <c r="Q123" s="21">
        <v>15</v>
      </c>
      <c r="R123" s="21">
        <v>15</v>
      </c>
      <c r="S123" s="21">
        <v>0</v>
      </c>
      <c r="T123" s="21">
        <v>0</v>
      </c>
      <c r="U123" s="21">
        <v>0</v>
      </c>
      <c r="V123" s="21">
        <v>0</v>
      </c>
      <c r="W123" s="21">
        <v>0</v>
      </c>
      <c r="X123" s="20" t="s">
        <v>140</v>
      </c>
      <c r="Y123" s="20" t="s">
        <v>776</v>
      </c>
      <c r="Z123" s="20" t="s">
        <v>777</v>
      </c>
      <c r="AA123" s="20" t="s">
        <v>778</v>
      </c>
      <c r="AB123" s="21">
        <v>300</v>
      </c>
      <c r="AC123" s="20" t="s">
        <v>143</v>
      </c>
      <c r="AD123" s="21">
        <v>0</v>
      </c>
      <c r="AE123" s="20" t="s">
        <v>143</v>
      </c>
      <c r="AF123" s="21">
        <v>0</v>
      </c>
      <c r="AG123" s="20" t="s">
        <v>779</v>
      </c>
      <c r="AH123" s="20" t="s">
        <v>143</v>
      </c>
      <c r="AI123" s="20"/>
      <c r="AJ123" s="20"/>
      <c r="AK123" s="20"/>
      <c r="AL123" s="20"/>
      <c r="AM123" s="20"/>
      <c r="AN123" s="20"/>
      <c r="AO123" s="20"/>
      <c r="AP123" s="20"/>
      <c r="AQ123" s="20"/>
      <c r="AR123" s="20"/>
      <c r="AS123" s="20"/>
      <c r="AT123" s="20"/>
      <c r="AU123" s="20"/>
      <c r="AV123" s="20"/>
      <c r="AW123" s="20"/>
      <c r="AX123" s="20"/>
      <c r="AY123" s="20"/>
      <c r="AZ123" s="20"/>
      <c r="BA123" s="20"/>
      <c r="BB123" s="20"/>
      <c r="BC123" s="20"/>
      <c r="BE123" s="18">
        <f t="shared" si="18"/>
        <v>0</v>
      </c>
    </row>
    <row r="124" s="18" customFormat="1" ht="45" hidden="1" spans="1:57">
      <c r="A124" s="20">
        <v>123</v>
      </c>
      <c r="B124" s="20" t="s">
        <v>275</v>
      </c>
      <c r="C124" s="20" t="s">
        <v>175</v>
      </c>
      <c r="D124" s="20" t="s">
        <v>175</v>
      </c>
      <c r="E124" s="20" t="s">
        <v>737</v>
      </c>
      <c r="F124" s="20" t="s">
        <v>767</v>
      </c>
      <c r="G124" s="20" t="str">
        <f t="shared" si="19"/>
        <v>罗定市</v>
      </c>
      <c r="H124" s="20" t="s">
        <v>780</v>
      </c>
      <c r="I124" s="20" t="s">
        <v>781</v>
      </c>
      <c r="J124" s="21">
        <v>138</v>
      </c>
      <c r="K124" s="21">
        <v>58</v>
      </c>
      <c r="L124" s="21">
        <v>80</v>
      </c>
      <c r="M124" s="21">
        <v>80</v>
      </c>
      <c r="N124" s="21">
        <v>0</v>
      </c>
      <c r="O124" s="21">
        <v>0</v>
      </c>
      <c r="P124" s="21">
        <v>0</v>
      </c>
      <c r="Q124" s="21">
        <v>0</v>
      </c>
      <c r="R124" s="21">
        <v>0</v>
      </c>
      <c r="S124" s="21">
        <v>40</v>
      </c>
      <c r="T124" s="21">
        <v>40</v>
      </c>
      <c r="U124" s="21">
        <v>0</v>
      </c>
      <c r="V124" s="21">
        <v>0</v>
      </c>
      <c r="W124" s="21">
        <v>0</v>
      </c>
      <c r="X124" s="20" t="s">
        <v>140</v>
      </c>
      <c r="Y124" s="20" t="s">
        <v>782</v>
      </c>
      <c r="Z124" s="20" t="s">
        <v>143</v>
      </c>
      <c r="AA124" s="20" t="s">
        <v>143</v>
      </c>
      <c r="AB124" s="21">
        <v>0</v>
      </c>
      <c r="AC124" s="20" t="s">
        <v>783</v>
      </c>
      <c r="AD124" s="21">
        <v>1</v>
      </c>
      <c r="AE124" s="20" t="s">
        <v>143</v>
      </c>
      <c r="AF124" s="21">
        <v>0</v>
      </c>
      <c r="AG124" s="20" t="s">
        <v>784</v>
      </c>
      <c r="AH124" s="20" t="s">
        <v>143</v>
      </c>
      <c r="AI124" s="20"/>
      <c r="AJ124" s="20"/>
      <c r="AK124" s="20"/>
      <c r="AL124" s="20"/>
      <c r="AM124" s="20"/>
      <c r="AN124" s="20"/>
      <c r="AO124" s="20"/>
      <c r="AP124" s="20"/>
      <c r="AQ124" s="20"/>
      <c r="AR124" s="20"/>
      <c r="AS124" s="20"/>
      <c r="AT124" s="20"/>
      <c r="AU124" s="20"/>
      <c r="AV124" s="20"/>
      <c r="AW124" s="20"/>
      <c r="AX124" s="20"/>
      <c r="AY124" s="20"/>
      <c r="AZ124" s="20"/>
      <c r="BA124" s="20"/>
      <c r="BB124" s="20"/>
      <c r="BC124" s="20"/>
      <c r="BE124" s="18">
        <f t="shared" si="18"/>
        <v>0</v>
      </c>
    </row>
    <row r="125" s="18" customFormat="1" ht="45" hidden="1" spans="1:57">
      <c r="A125" s="20">
        <v>124</v>
      </c>
      <c r="B125" s="20" t="s">
        <v>275</v>
      </c>
      <c r="C125" s="20" t="s">
        <v>175</v>
      </c>
      <c r="D125" s="20" t="s">
        <v>175</v>
      </c>
      <c r="E125" s="20" t="s">
        <v>737</v>
      </c>
      <c r="F125" s="20" t="s">
        <v>767</v>
      </c>
      <c r="G125" s="20" t="str">
        <f t="shared" si="19"/>
        <v>罗定市</v>
      </c>
      <c r="H125" s="20" t="s">
        <v>780</v>
      </c>
      <c r="I125" s="20" t="s">
        <v>785</v>
      </c>
      <c r="J125" s="21">
        <v>103</v>
      </c>
      <c r="K125" s="21">
        <v>43</v>
      </c>
      <c r="L125" s="21">
        <v>60</v>
      </c>
      <c r="M125" s="21">
        <v>60</v>
      </c>
      <c r="N125" s="21">
        <v>30</v>
      </c>
      <c r="O125" s="21">
        <v>30</v>
      </c>
      <c r="P125" s="21">
        <v>0</v>
      </c>
      <c r="Q125" s="21">
        <v>0</v>
      </c>
      <c r="R125" s="21">
        <v>0</v>
      </c>
      <c r="S125" s="21">
        <v>0</v>
      </c>
      <c r="T125" s="21">
        <v>0</v>
      </c>
      <c r="U125" s="21">
        <v>0</v>
      </c>
      <c r="V125" s="21">
        <v>0</v>
      </c>
      <c r="W125" s="21">
        <v>0</v>
      </c>
      <c r="X125" s="20" t="s">
        <v>140</v>
      </c>
      <c r="Y125" s="20" t="s">
        <v>786</v>
      </c>
      <c r="Z125" s="20" t="s">
        <v>143</v>
      </c>
      <c r="AA125" s="20" t="s">
        <v>143</v>
      </c>
      <c r="AB125" s="20" t="s">
        <v>143</v>
      </c>
      <c r="AC125" s="20" t="s">
        <v>787</v>
      </c>
      <c r="AD125" s="21">
        <v>4</v>
      </c>
      <c r="AE125" s="20" t="s">
        <v>143</v>
      </c>
      <c r="AF125" s="21">
        <v>0</v>
      </c>
      <c r="AG125" s="20" t="s">
        <v>788</v>
      </c>
      <c r="AH125" s="20" t="s">
        <v>143</v>
      </c>
      <c r="AI125" s="20"/>
      <c r="AJ125" s="20"/>
      <c r="AK125" s="20"/>
      <c r="AL125" s="20"/>
      <c r="AM125" s="20"/>
      <c r="AN125" s="20"/>
      <c r="AO125" s="20"/>
      <c r="AP125" s="20"/>
      <c r="AQ125" s="20"/>
      <c r="AR125" s="20"/>
      <c r="AS125" s="20"/>
      <c r="AT125" s="20"/>
      <c r="AU125" s="20"/>
      <c r="AV125" s="20"/>
      <c r="AW125" s="20"/>
      <c r="AX125" s="20"/>
      <c r="AY125" s="20"/>
      <c r="AZ125" s="20"/>
      <c r="BA125" s="20"/>
      <c r="BB125" s="20"/>
      <c r="BC125" s="20"/>
      <c r="BE125" s="18">
        <f t="shared" si="18"/>
        <v>0</v>
      </c>
    </row>
    <row r="126" s="18" customFormat="1" ht="56.25" hidden="1" spans="1:57">
      <c r="A126" s="20">
        <v>125</v>
      </c>
      <c r="B126" s="20" t="s">
        <v>275</v>
      </c>
      <c r="C126" s="20" t="s">
        <v>175</v>
      </c>
      <c r="D126" s="20" t="s">
        <v>175</v>
      </c>
      <c r="E126" s="20" t="s">
        <v>737</v>
      </c>
      <c r="F126" s="20" t="s">
        <v>767</v>
      </c>
      <c r="G126" s="20" t="str">
        <f t="shared" si="19"/>
        <v>罗定市</v>
      </c>
      <c r="H126" s="20" t="s">
        <v>789</v>
      </c>
      <c r="I126" s="20" t="s">
        <v>790</v>
      </c>
      <c r="J126" s="21">
        <v>81.6</v>
      </c>
      <c r="K126" s="21">
        <v>41.6</v>
      </c>
      <c r="L126" s="21">
        <v>40</v>
      </c>
      <c r="M126" s="21">
        <v>40</v>
      </c>
      <c r="N126" s="21">
        <v>0</v>
      </c>
      <c r="O126" s="21">
        <v>0</v>
      </c>
      <c r="P126" s="21">
        <v>20</v>
      </c>
      <c r="Q126" s="21">
        <v>20</v>
      </c>
      <c r="R126" s="21">
        <v>0</v>
      </c>
      <c r="S126" s="21">
        <v>0</v>
      </c>
      <c r="T126" s="21">
        <v>0</v>
      </c>
      <c r="U126" s="21">
        <v>0</v>
      </c>
      <c r="V126" s="21">
        <v>0</v>
      </c>
      <c r="W126" s="21">
        <v>0</v>
      </c>
      <c r="X126" s="20" t="s">
        <v>229</v>
      </c>
      <c r="Y126" s="20" t="s">
        <v>791</v>
      </c>
      <c r="Z126" s="20" t="s">
        <v>143</v>
      </c>
      <c r="AA126" s="20" t="s">
        <v>792</v>
      </c>
      <c r="AB126" s="20" t="s">
        <v>793</v>
      </c>
      <c r="AC126" s="20" t="s">
        <v>143</v>
      </c>
      <c r="AD126" s="20" t="s">
        <v>143</v>
      </c>
      <c r="AE126" s="20" t="s">
        <v>143</v>
      </c>
      <c r="AF126" s="20" t="s">
        <v>143</v>
      </c>
      <c r="AG126" s="20" t="s">
        <v>794</v>
      </c>
      <c r="AH126" s="20" t="s">
        <v>143</v>
      </c>
      <c r="AI126" s="20"/>
      <c r="AJ126" s="20"/>
      <c r="AK126" s="20"/>
      <c r="AL126" s="20"/>
      <c r="AM126" s="20"/>
      <c r="AN126" s="20"/>
      <c r="AO126" s="20"/>
      <c r="AP126" s="20"/>
      <c r="AQ126" s="20"/>
      <c r="AR126" s="20"/>
      <c r="AS126" s="20"/>
      <c r="AT126" s="20"/>
      <c r="AU126" s="20"/>
      <c r="AV126" s="20"/>
      <c r="AW126" s="20"/>
      <c r="AX126" s="20"/>
      <c r="AY126" s="20"/>
      <c r="AZ126" s="20"/>
      <c r="BA126" s="20"/>
      <c r="BB126" s="20"/>
      <c r="BC126" s="20"/>
      <c r="BE126" s="18">
        <f t="shared" si="18"/>
        <v>0</v>
      </c>
    </row>
    <row r="127" s="18" customFormat="1" ht="33.75" hidden="1" spans="1:57">
      <c r="A127" s="20">
        <v>126</v>
      </c>
      <c r="B127" s="20" t="s">
        <v>275</v>
      </c>
      <c r="C127" s="20" t="s">
        <v>175</v>
      </c>
      <c r="D127" s="20" t="s">
        <v>175</v>
      </c>
      <c r="E127" s="20" t="s">
        <v>737</v>
      </c>
      <c r="F127" s="20" t="s">
        <v>767</v>
      </c>
      <c r="G127" s="20" t="str">
        <f t="shared" si="19"/>
        <v>罗定市</v>
      </c>
      <c r="H127" s="20" t="s">
        <v>789</v>
      </c>
      <c r="I127" s="20" t="s">
        <v>795</v>
      </c>
      <c r="J127" s="21">
        <v>86</v>
      </c>
      <c r="K127" s="21">
        <v>40</v>
      </c>
      <c r="L127" s="21">
        <v>46</v>
      </c>
      <c r="M127" s="21">
        <v>46</v>
      </c>
      <c r="N127" s="21">
        <v>0</v>
      </c>
      <c r="O127" s="21">
        <v>0</v>
      </c>
      <c r="P127" s="21">
        <v>0</v>
      </c>
      <c r="Q127" s="21">
        <v>0</v>
      </c>
      <c r="R127" s="21">
        <v>23</v>
      </c>
      <c r="S127" s="21">
        <v>23</v>
      </c>
      <c r="T127" s="21">
        <v>0</v>
      </c>
      <c r="U127" s="21">
        <v>0</v>
      </c>
      <c r="V127" s="21">
        <v>0</v>
      </c>
      <c r="W127" s="21">
        <v>0</v>
      </c>
      <c r="X127" s="20" t="s">
        <v>140</v>
      </c>
      <c r="Y127" s="20" t="s">
        <v>796</v>
      </c>
      <c r="Z127" s="20" t="s">
        <v>797</v>
      </c>
      <c r="AA127" s="20" t="s">
        <v>143</v>
      </c>
      <c r="AB127" s="20" t="s">
        <v>143</v>
      </c>
      <c r="AC127" s="20" t="s">
        <v>795</v>
      </c>
      <c r="AD127" s="20" t="s">
        <v>362</v>
      </c>
      <c r="AE127" s="20" t="s">
        <v>143</v>
      </c>
      <c r="AF127" s="20" t="s">
        <v>143</v>
      </c>
      <c r="AG127" s="20" t="s">
        <v>798</v>
      </c>
      <c r="AH127" s="20" t="s">
        <v>143</v>
      </c>
      <c r="AI127" s="20"/>
      <c r="AJ127" s="20"/>
      <c r="AK127" s="20"/>
      <c r="AL127" s="20"/>
      <c r="AM127" s="20"/>
      <c r="AN127" s="20"/>
      <c r="AO127" s="20"/>
      <c r="AP127" s="20"/>
      <c r="AQ127" s="20"/>
      <c r="AR127" s="20"/>
      <c r="AS127" s="20"/>
      <c r="AT127" s="20"/>
      <c r="AU127" s="20"/>
      <c r="AV127" s="20"/>
      <c r="AW127" s="20"/>
      <c r="AX127" s="20"/>
      <c r="AY127" s="20"/>
      <c r="AZ127" s="20"/>
      <c r="BA127" s="20"/>
      <c r="BB127" s="20"/>
      <c r="BC127" s="20"/>
      <c r="BE127" s="18">
        <f t="shared" si="18"/>
        <v>0</v>
      </c>
    </row>
    <row r="128" s="18" customFormat="1" ht="67.5" hidden="1" spans="1:57">
      <c r="A128" s="20">
        <v>127</v>
      </c>
      <c r="B128" s="20" t="s">
        <v>275</v>
      </c>
      <c r="C128" s="20" t="s">
        <v>175</v>
      </c>
      <c r="D128" s="20" t="s">
        <v>175</v>
      </c>
      <c r="E128" s="20" t="s">
        <v>737</v>
      </c>
      <c r="F128" s="20" t="s">
        <v>767</v>
      </c>
      <c r="G128" s="20" t="str">
        <f>E128</f>
        <v>云浮市</v>
      </c>
      <c r="H128" s="20" t="s">
        <v>789</v>
      </c>
      <c r="I128" s="20" t="s">
        <v>799</v>
      </c>
      <c r="J128" s="21">
        <v>275</v>
      </c>
      <c r="K128" s="21">
        <v>95</v>
      </c>
      <c r="L128" s="21">
        <v>180</v>
      </c>
      <c r="M128" s="21">
        <v>180</v>
      </c>
      <c r="N128" s="21">
        <v>0</v>
      </c>
      <c r="O128" s="21">
        <v>0</v>
      </c>
      <c r="P128" s="21">
        <v>0</v>
      </c>
      <c r="Q128" s="21">
        <v>180</v>
      </c>
      <c r="R128" s="21">
        <v>0</v>
      </c>
      <c r="S128" s="21">
        <v>0</v>
      </c>
      <c r="T128" s="21">
        <v>0</v>
      </c>
      <c r="U128" s="21">
        <v>0</v>
      </c>
      <c r="V128" s="21">
        <v>0</v>
      </c>
      <c r="W128" s="21">
        <v>0</v>
      </c>
      <c r="X128" s="20" t="s">
        <v>140</v>
      </c>
      <c r="Y128" s="20" t="s">
        <v>800</v>
      </c>
      <c r="Z128" s="20" t="s">
        <v>801</v>
      </c>
      <c r="AA128" s="20" t="s">
        <v>143</v>
      </c>
      <c r="AB128" s="20" t="s">
        <v>143</v>
      </c>
      <c r="AC128" s="20" t="s">
        <v>143</v>
      </c>
      <c r="AD128" s="20" t="s">
        <v>143</v>
      </c>
      <c r="AE128" s="20" t="s">
        <v>802</v>
      </c>
      <c r="AF128" s="21">
        <v>5000</v>
      </c>
      <c r="AG128" s="20" t="s">
        <v>803</v>
      </c>
      <c r="AH128" s="20" t="s">
        <v>143</v>
      </c>
      <c r="AI128" s="20"/>
      <c r="AJ128" s="20"/>
      <c r="AK128" s="20"/>
      <c r="AL128" s="20"/>
      <c r="AM128" s="20"/>
      <c r="AN128" s="20"/>
      <c r="AO128" s="20"/>
      <c r="AP128" s="20"/>
      <c r="AQ128" s="20"/>
      <c r="AR128" s="20"/>
      <c r="AS128" s="20"/>
      <c r="AT128" s="20"/>
      <c r="AU128" s="20"/>
      <c r="AV128" s="20"/>
      <c r="AW128" s="20"/>
      <c r="AX128" s="20"/>
      <c r="AY128" s="20"/>
      <c r="AZ128" s="20"/>
      <c r="BA128" s="20"/>
      <c r="BB128" s="20"/>
      <c r="BC128" s="20"/>
      <c r="BE128" s="18">
        <f t="shared" si="18"/>
        <v>0</v>
      </c>
    </row>
  </sheetData>
  <autoFilter ref="A1:BE128">
    <filterColumn colId="3">
      <customFilters>
        <customFilter operator="equal" val="通过"/>
      </customFilters>
    </filterColumn>
    <extLst/>
  </autoFilter>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1"/>
  <sheetViews>
    <sheetView workbookViewId="0">
      <selection activeCell="B21" sqref="B21"/>
    </sheetView>
  </sheetViews>
  <sheetFormatPr defaultColWidth="8.63333333333333" defaultRowHeight="80" customHeight="1"/>
  <cols>
    <col min="1" max="16384" width="8.63333333333333" style="14" customWidth="1"/>
  </cols>
  <sheetData>
    <row r="1" s="14" customFormat="1" customHeight="1" spans="1:21">
      <c r="A1" s="15" t="s">
        <v>113</v>
      </c>
      <c r="B1" s="15" t="s">
        <v>114</v>
      </c>
      <c r="C1" s="15" t="s">
        <v>804</v>
      </c>
      <c r="D1" s="15" t="s">
        <v>116</v>
      </c>
      <c r="E1" s="15" t="s">
        <v>117</v>
      </c>
      <c r="F1" s="15" t="s">
        <v>118</v>
      </c>
      <c r="G1" s="15" t="s">
        <v>119</v>
      </c>
      <c r="H1" s="15" t="s">
        <v>120</v>
      </c>
      <c r="I1" s="15" t="s">
        <v>121</v>
      </c>
      <c r="J1" s="15" t="s">
        <v>122</v>
      </c>
      <c r="K1" s="15" t="s">
        <v>123</v>
      </c>
      <c r="L1" s="15" t="s">
        <v>124</v>
      </c>
      <c r="M1" s="15" t="s">
        <v>125</v>
      </c>
      <c r="N1" s="15" t="s">
        <v>126</v>
      </c>
      <c r="O1" s="15" t="s">
        <v>127</v>
      </c>
      <c r="P1" s="15" t="s">
        <v>128</v>
      </c>
      <c r="Q1" s="15" t="s">
        <v>129</v>
      </c>
      <c r="R1" s="15" t="s">
        <v>130</v>
      </c>
      <c r="S1" s="15" t="s">
        <v>131</v>
      </c>
      <c r="T1" s="15" t="s">
        <v>132</v>
      </c>
      <c r="U1" s="15" t="s">
        <v>133</v>
      </c>
    </row>
    <row r="2" s="14" customFormat="1" ht="20" customHeight="1" spans="1:21">
      <c r="A2" s="16"/>
      <c r="B2" s="16"/>
      <c r="C2" s="16">
        <v>2</v>
      </c>
      <c r="D2" s="16"/>
      <c r="E2" s="16">
        <v>1</v>
      </c>
      <c r="F2" s="16"/>
      <c r="G2" s="16">
        <v>5</v>
      </c>
      <c r="H2" s="16"/>
      <c r="I2" s="16">
        <v>6</v>
      </c>
      <c r="J2" s="16"/>
      <c r="K2" s="16">
        <v>2</v>
      </c>
      <c r="L2" s="16"/>
      <c r="M2" s="16">
        <v>4</v>
      </c>
      <c r="N2" s="16"/>
      <c r="O2" s="16">
        <v>5</v>
      </c>
      <c r="P2" s="16"/>
      <c r="Q2" s="16">
        <v>4</v>
      </c>
      <c r="R2" s="16"/>
      <c r="S2" s="16">
        <v>4</v>
      </c>
      <c r="T2" s="16"/>
      <c r="U2" s="16">
        <v>1</v>
      </c>
    </row>
    <row r="3" ht="20" customHeight="1"/>
    <row r="4" ht="20" customHeight="1" spans="1:1">
      <c r="A4" s="14" t="s">
        <v>203</v>
      </c>
    </row>
    <row r="5" ht="20" customHeight="1" spans="1:1">
      <c r="A5" s="14" t="s">
        <v>136</v>
      </c>
    </row>
    <row r="6" ht="20" customHeight="1" spans="1:1">
      <c r="A6" s="14" t="s">
        <v>551</v>
      </c>
    </row>
    <row r="7" ht="20" customHeight="1" spans="1:1">
      <c r="A7" s="14" t="s">
        <v>418</v>
      </c>
    </row>
    <row r="8" ht="20" customHeight="1" spans="1:1">
      <c r="A8" s="14" t="s">
        <v>525</v>
      </c>
    </row>
    <row r="9" ht="20" customHeight="1" spans="1:1">
      <c r="A9" s="14" t="s">
        <v>579</v>
      </c>
    </row>
    <row r="10" ht="20" customHeight="1" spans="1:1">
      <c r="A10" s="14" t="s">
        <v>286</v>
      </c>
    </row>
    <row r="11" ht="20" customHeight="1" spans="1:1">
      <c r="A11" s="14" t="s">
        <v>365</v>
      </c>
    </row>
    <row r="12" ht="20" customHeight="1" spans="1:1">
      <c r="A12" s="14" t="s">
        <v>626</v>
      </c>
    </row>
    <row r="13" ht="20" customHeight="1" spans="1:1">
      <c r="A13" s="14" t="s">
        <v>676</v>
      </c>
    </row>
    <row r="14" ht="20" customHeight="1" spans="1:1">
      <c r="A14" s="14" t="s">
        <v>697</v>
      </c>
    </row>
    <row r="15" ht="20" customHeight="1" spans="1:4">
      <c r="A15" s="14" t="s">
        <v>737</v>
      </c>
      <c r="D15" s="14" t="s">
        <v>805</v>
      </c>
    </row>
    <row r="16" ht="20" customHeight="1"/>
    <row r="17" ht="20" customHeight="1" spans="1:1">
      <c r="A17" s="14" t="s">
        <v>386</v>
      </c>
    </row>
    <row r="18" ht="20" customHeight="1" spans="1:4">
      <c r="A18" s="14" t="s">
        <v>806</v>
      </c>
      <c r="C18" s="14" t="s">
        <v>807</v>
      </c>
      <c r="D18" s="14" t="s">
        <v>805</v>
      </c>
    </row>
    <row r="19" ht="20" customHeight="1" spans="1:2">
      <c r="A19" s="14" t="s">
        <v>258</v>
      </c>
      <c r="B19" s="14" t="s">
        <v>808</v>
      </c>
    </row>
    <row r="20" ht="20" customHeight="1" spans="2:2">
      <c r="B20" s="14" t="s">
        <v>809</v>
      </c>
    </row>
    <row r="21" ht="20" customHeight="1" spans="2:2">
      <c r="B21" s="14" t="s">
        <v>810</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8"/>
  <sheetViews>
    <sheetView workbookViewId="0">
      <pane ySplit="2" topLeftCell="A3" activePane="bottomLeft" state="frozen"/>
      <selection/>
      <selection pane="bottomLeft" activeCell="D17" sqref="D17"/>
    </sheetView>
  </sheetViews>
  <sheetFormatPr defaultColWidth="9" defaultRowHeight="18" customHeight="1"/>
  <cols>
    <col min="1" max="1" width="4.88333333333333" style="1" customWidth="1"/>
    <col min="2" max="2" width="6.63333333333333" style="1" customWidth="1"/>
    <col min="3" max="3" width="17.6333333333333" style="1" customWidth="1"/>
    <col min="4" max="4" width="14" style="1" customWidth="1"/>
    <col min="5" max="5" width="16" style="1" customWidth="1"/>
    <col min="6" max="6" width="14" style="1" customWidth="1"/>
    <col min="7" max="7" width="16" style="1" customWidth="1"/>
    <col min="8" max="8" width="19.8833333333333" style="1" customWidth="1"/>
    <col min="9" max="9" width="12.1333333333333" style="1" customWidth="1"/>
    <col min="10" max="10" width="16" style="1" customWidth="1"/>
    <col min="11" max="11" width="12.1333333333333" style="1" customWidth="1"/>
    <col min="12" max="12" width="17.8833333333333" style="1" customWidth="1"/>
    <col min="13" max="15" width="14" style="1" customWidth="1"/>
    <col min="16" max="16384" width="9" style="1"/>
  </cols>
  <sheetData>
    <row r="1" s="1" customFormat="1" customHeight="1" spans="1:15">
      <c r="A1" s="2" t="s">
        <v>79</v>
      </c>
      <c r="B1" s="2" t="s">
        <v>811</v>
      </c>
      <c r="C1" s="2" t="s">
        <v>812</v>
      </c>
      <c r="D1" s="2" t="s">
        <v>115</v>
      </c>
      <c r="E1" s="2" t="s">
        <v>117</v>
      </c>
      <c r="F1" s="3" t="s">
        <v>813</v>
      </c>
      <c r="G1" s="2" t="s">
        <v>119</v>
      </c>
      <c r="H1" s="2" t="s">
        <v>121</v>
      </c>
      <c r="I1" s="2" t="s">
        <v>123</v>
      </c>
      <c r="J1" s="2" t="s">
        <v>125</v>
      </c>
      <c r="K1" s="2" t="s">
        <v>127</v>
      </c>
      <c r="L1" s="2" t="s">
        <v>129</v>
      </c>
      <c r="M1" s="2" t="s">
        <v>131</v>
      </c>
      <c r="N1" s="2" t="s">
        <v>133</v>
      </c>
      <c r="O1" s="3" t="s">
        <v>814</v>
      </c>
    </row>
    <row r="2" s="1" customFormat="1" customHeight="1" spans="1:15">
      <c r="A2" s="4" t="s">
        <v>4</v>
      </c>
      <c r="B2" s="4"/>
      <c r="C2" s="4"/>
      <c r="D2" s="5">
        <f t="shared" ref="D2:O2" si="0">D3+D73</f>
        <v>28</v>
      </c>
      <c r="E2" s="5">
        <f t="shared" si="0"/>
        <v>18</v>
      </c>
      <c r="F2" s="6">
        <f t="shared" si="0"/>
        <v>46</v>
      </c>
      <c r="G2" s="5">
        <f t="shared" si="0"/>
        <v>40</v>
      </c>
      <c r="H2" s="5">
        <f t="shared" si="0"/>
        <v>36</v>
      </c>
      <c r="I2" s="5">
        <f t="shared" si="0"/>
        <v>38</v>
      </c>
      <c r="J2" s="5">
        <f t="shared" si="0"/>
        <v>48</v>
      </c>
      <c r="K2" s="5">
        <f t="shared" si="0"/>
        <v>30</v>
      </c>
      <c r="L2" s="5">
        <f t="shared" si="0"/>
        <v>4</v>
      </c>
      <c r="M2" s="5">
        <f t="shared" si="0"/>
        <v>8</v>
      </c>
      <c r="N2" s="5">
        <f t="shared" si="0"/>
        <v>0</v>
      </c>
      <c r="O2" s="6">
        <f t="shared" si="0"/>
        <v>204</v>
      </c>
    </row>
    <row r="3" s="1" customFormat="1" customHeight="1" spans="1:15">
      <c r="A3" s="4" t="s">
        <v>83</v>
      </c>
      <c r="B3" s="4"/>
      <c r="C3" s="4"/>
      <c r="D3" s="5">
        <f t="shared" ref="D3:O3" si="1">SUM(D4:D72)</f>
        <v>2</v>
      </c>
      <c r="E3" s="5">
        <f t="shared" si="1"/>
        <v>9</v>
      </c>
      <c r="F3" s="6">
        <f t="shared" si="1"/>
        <v>11</v>
      </c>
      <c r="G3" s="5">
        <f t="shared" si="1"/>
        <v>20</v>
      </c>
      <c r="H3" s="5">
        <f t="shared" si="1"/>
        <v>18</v>
      </c>
      <c r="I3" s="5">
        <f t="shared" si="1"/>
        <v>24</v>
      </c>
      <c r="J3" s="5">
        <f t="shared" si="1"/>
        <v>28</v>
      </c>
      <c r="K3" s="5">
        <f t="shared" si="1"/>
        <v>15</v>
      </c>
      <c r="L3" s="5">
        <f t="shared" si="1"/>
        <v>0</v>
      </c>
      <c r="M3" s="5">
        <f t="shared" si="1"/>
        <v>4</v>
      </c>
      <c r="N3" s="5">
        <f t="shared" si="1"/>
        <v>0</v>
      </c>
      <c r="O3" s="6">
        <f t="shared" si="1"/>
        <v>109</v>
      </c>
    </row>
    <row r="4" s="1" customFormat="1" customHeight="1" spans="1:15">
      <c r="A4" s="7">
        <v>1</v>
      </c>
      <c r="B4" s="7" t="s">
        <v>203</v>
      </c>
      <c r="C4" s="7" t="s">
        <v>203</v>
      </c>
      <c r="D4" s="8">
        <f>SUMIFS(项目表!$AK$2:$AK$128,项目表!$D$2:$D$128,"通过",项目表!$F$2:$F$128,$C4)</f>
        <v>0</v>
      </c>
      <c r="E4" s="8">
        <f>SUMIFS(项目表!$AM$2:$AM$128,项目表!$D$2:$D$128,"通过",项目表!$F$2:$F$128,$C4)</f>
        <v>0</v>
      </c>
      <c r="F4" s="9">
        <f>SUM(D4:E4)</f>
        <v>0</v>
      </c>
      <c r="G4" s="8">
        <f>SUMIFS(项目表!$AO$2:$AO$128,项目表!$D$2:$D$128,"通过",项目表!$F$2:$F$128,$C4)</f>
        <v>0</v>
      </c>
      <c r="H4" s="8">
        <f>SUMIFS(项目表!$AQ$2:$AQ$128,项目表!$D$2:$D$128,"通过",项目表!$F$2:$F$128,$C4)</f>
        <v>0</v>
      </c>
      <c r="I4" s="8">
        <f>SUMIFS(项目表!$AS$2:$AS$128,项目表!$D$2:$D$128,"通过",项目表!$F$2:$F$128,$C4)</f>
        <v>6</v>
      </c>
      <c r="J4" s="8">
        <f>SUMIFS(项目表!$AU$2:$AU$128,项目表!$D$2:$D$128,"通过",项目表!$F$2:$F$128,$C4)</f>
        <v>4</v>
      </c>
      <c r="K4" s="8">
        <f>SUMIFS(项目表!$AW$2:$AW$128,项目表!$D$2:$D$128,"通过",项目表!$F$2:$F$128,$C4)</f>
        <v>0</v>
      </c>
      <c r="L4" s="8">
        <f>SUMIFS(项目表!$AY$2:$AY$128,项目表!$D$2:$D$128,"通过",项目表!$F$2:$F$128,$C4)</f>
        <v>0</v>
      </c>
      <c r="M4" s="8">
        <f>SUMIFS(项目表!$BA$2:$BA$128,项目表!$D$2:$D$128,"通过",项目表!$F$2:$F$128,$C4)</f>
        <v>0</v>
      </c>
      <c r="N4" s="8">
        <f>SUMIFS(项目表!$BC$2:$BC$128,项目表!$D$2:$D$128,"通过",项目表!$F$2:$F$128,$C4)</f>
        <v>0</v>
      </c>
      <c r="O4" s="9">
        <f>SUM(G4:N4)</f>
        <v>10</v>
      </c>
    </row>
    <row r="5" s="1" customFormat="1" customHeight="1" spans="1:15">
      <c r="A5" s="7">
        <v>2</v>
      </c>
      <c r="B5" s="7" t="s">
        <v>203</v>
      </c>
      <c r="C5" s="10" t="s">
        <v>815</v>
      </c>
      <c r="D5" s="8">
        <f>SUMIFS(项目表!$AK$2:$AK$128,项目表!$D$2:$D$128,"通过",项目表!$F$2:$F$128,$C5)</f>
        <v>0</v>
      </c>
      <c r="E5" s="8">
        <f>SUMIFS(项目表!$AM$2:$AM$128,项目表!$D$2:$D$128,"通过",项目表!$F$2:$F$128,$C5)</f>
        <v>0</v>
      </c>
      <c r="F5" s="9">
        <f t="shared" ref="F5:F36" si="2">SUM(D5:E5)</f>
        <v>0</v>
      </c>
      <c r="G5" s="8">
        <f>SUMIFS(项目表!$AO$2:$AO$128,项目表!$D$2:$D$128,"通过",项目表!$F$2:$F$128,$C5)</f>
        <v>0</v>
      </c>
      <c r="H5" s="8">
        <f>SUMIFS(项目表!$AQ$2:$AQ$128,项目表!$D$2:$D$128,"通过",项目表!$F$2:$F$128,$C5)</f>
        <v>0</v>
      </c>
      <c r="I5" s="8">
        <f>SUMIFS(项目表!$AS$2:$AS$128,项目表!$D$2:$D$128,"通过",项目表!$F$2:$F$128,$C5)</f>
        <v>0</v>
      </c>
      <c r="J5" s="8">
        <f>SUMIFS(项目表!$AU$2:$AU$128,项目表!$D$2:$D$128,"通过",项目表!$F$2:$F$128,$C5)</f>
        <v>0</v>
      </c>
      <c r="K5" s="8">
        <f>SUMIFS(项目表!$AW$2:$AW$128,项目表!$D$2:$D$128,"通过",项目表!$F$2:$F$128,$C5)</f>
        <v>0</v>
      </c>
      <c r="L5" s="8">
        <f>SUMIFS(项目表!$AY$2:$AY$128,项目表!$D$2:$D$128,"通过",项目表!$F$2:$F$128,$C5)</f>
        <v>0</v>
      </c>
      <c r="M5" s="8">
        <f>SUMIFS(项目表!$BA$2:$BA$128,项目表!$D$2:$D$128,"通过",项目表!$F$2:$F$128,$C5)</f>
        <v>0</v>
      </c>
      <c r="N5" s="8">
        <f>SUMIFS(项目表!$BC$2:$BC$128,项目表!$D$2:$D$128,"通过",项目表!$F$2:$F$128,$C5)</f>
        <v>0</v>
      </c>
      <c r="O5" s="9">
        <f t="shared" ref="O5:O36" si="3">SUM(G5:N5)</f>
        <v>0</v>
      </c>
    </row>
    <row r="6" s="1" customFormat="1" customHeight="1" spans="1:15">
      <c r="A6" s="11">
        <v>3</v>
      </c>
      <c r="B6" s="7" t="s">
        <v>203</v>
      </c>
      <c r="C6" s="10" t="s">
        <v>816</v>
      </c>
      <c r="D6" s="8">
        <f>SUMIFS(项目表!$AK$2:$AK$128,项目表!$D$2:$D$128,"通过",项目表!$F$2:$F$128,$C6)</f>
        <v>0</v>
      </c>
      <c r="E6" s="8">
        <f>SUMIFS(项目表!$AM$2:$AM$128,项目表!$D$2:$D$128,"通过",项目表!$F$2:$F$128,$C6)</f>
        <v>0</v>
      </c>
      <c r="F6" s="9">
        <f t="shared" si="2"/>
        <v>0</v>
      </c>
      <c r="G6" s="8">
        <f>SUMIFS(项目表!$AO$2:$AO$128,项目表!$D$2:$D$128,"通过",项目表!$F$2:$F$128,$C6)</f>
        <v>0</v>
      </c>
      <c r="H6" s="8">
        <f>SUMIFS(项目表!$AQ$2:$AQ$128,项目表!$D$2:$D$128,"通过",项目表!$F$2:$F$128,$C6)</f>
        <v>0</v>
      </c>
      <c r="I6" s="8">
        <f>SUMIFS(项目表!$AS$2:$AS$128,项目表!$D$2:$D$128,"通过",项目表!$F$2:$F$128,$C6)</f>
        <v>0</v>
      </c>
      <c r="J6" s="8">
        <f>SUMIFS(项目表!$AU$2:$AU$128,项目表!$D$2:$D$128,"通过",项目表!$F$2:$F$128,$C6)</f>
        <v>0</v>
      </c>
      <c r="K6" s="8">
        <f>SUMIFS(项目表!$AW$2:$AW$128,项目表!$D$2:$D$128,"通过",项目表!$F$2:$F$128,$C6)</f>
        <v>0</v>
      </c>
      <c r="L6" s="8">
        <f>SUMIFS(项目表!$AY$2:$AY$128,项目表!$D$2:$D$128,"通过",项目表!$F$2:$F$128,$C6)</f>
        <v>0</v>
      </c>
      <c r="M6" s="8">
        <f>SUMIFS(项目表!$BA$2:$BA$128,项目表!$D$2:$D$128,"通过",项目表!$F$2:$F$128,$C6)</f>
        <v>0</v>
      </c>
      <c r="N6" s="8">
        <f>SUMIFS(项目表!$BC$2:$BC$128,项目表!$D$2:$D$128,"通过",项目表!$F$2:$F$128,$C6)</f>
        <v>0</v>
      </c>
      <c r="O6" s="9">
        <f t="shared" si="3"/>
        <v>0</v>
      </c>
    </row>
    <row r="7" s="1" customFormat="1" customHeight="1" spans="1:15">
      <c r="A7" s="7">
        <v>4</v>
      </c>
      <c r="B7" s="7" t="s">
        <v>203</v>
      </c>
      <c r="C7" s="10" t="s">
        <v>817</v>
      </c>
      <c r="D7" s="8">
        <f>SUMIFS(项目表!$AK$2:$AK$128,项目表!$D$2:$D$128,"通过",项目表!$F$2:$F$128,$C7)</f>
        <v>0</v>
      </c>
      <c r="E7" s="8">
        <f>SUMIFS(项目表!$AM$2:$AM$128,项目表!$D$2:$D$128,"通过",项目表!$F$2:$F$128,$C7)</f>
        <v>0</v>
      </c>
      <c r="F7" s="9">
        <f t="shared" si="2"/>
        <v>0</v>
      </c>
      <c r="G7" s="8">
        <f>SUMIFS(项目表!$AO$2:$AO$128,项目表!$D$2:$D$128,"通过",项目表!$F$2:$F$128,$C7)</f>
        <v>0</v>
      </c>
      <c r="H7" s="8">
        <f>SUMIFS(项目表!$AQ$2:$AQ$128,项目表!$D$2:$D$128,"通过",项目表!$F$2:$F$128,$C7)</f>
        <v>0</v>
      </c>
      <c r="I7" s="8">
        <f>SUMIFS(项目表!$AS$2:$AS$128,项目表!$D$2:$D$128,"通过",项目表!$F$2:$F$128,$C7)</f>
        <v>0</v>
      </c>
      <c r="J7" s="8">
        <f>SUMIFS(项目表!$AU$2:$AU$128,项目表!$D$2:$D$128,"通过",项目表!$F$2:$F$128,$C7)</f>
        <v>0</v>
      </c>
      <c r="K7" s="8">
        <f>SUMIFS(项目表!$AW$2:$AW$128,项目表!$D$2:$D$128,"通过",项目表!$F$2:$F$128,$C7)</f>
        <v>0</v>
      </c>
      <c r="L7" s="8">
        <f>SUMIFS(项目表!$AY$2:$AY$128,项目表!$D$2:$D$128,"通过",项目表!$F$2:$F$128,$C7)</f>
        <v>0</v>
      </c>
      <c r="M7" s="8">
        <f>SUMIFS(项目表!$BA$2:$BA$128,项目表!$D$2:$D$128,"通过",项目表!$F$2:$F$128,$C7)</f>
        <v>0</v>
      </c>
      <c r="N7" s="8">
        <f>SUMIFS(项目表!$BC$2:$BC$128,项目表!$D$2:$D$128,"通过",项目表!$F$2:$F$128,$C7)</f>
        <v>0</v>
      </c>
      <c r="O7" s="9">
        <f t="shared" si="3"/>
        <v>0</v>
      </c>
    </row>
    <row r="8" s="1" customFormat="1" customHeight="1" spans="1:15">
      <c r="A8" s="7">
        <v>5</v>
      </c>
      <c r="B8" s="7" t="s">
        <v>203</v>
      </c>
      <c r="C8" s="10" t="s">
        <v>818</v>
      </c>
      <c r="D8" s="8">
        <f>SUMIFS(项目表!$AK$2:$AK$128,项目表!$D$2:$D$128,"通过",项目表!$F$2:$F$128,$C8)</f>
        <v>0</v>
      </c>
      <c r="E8" s="8">
        <f>SUMIFS(项目表!$AM$2:$AM$128,项目表!$D$2:$D$128,"通过",项目表!$F$2:$F$128,$C8)</f>
        <v>0</v>
      </c>
      <c r="F8" s="9">
        <f t="shared" si="2"/>
        <v>0</v>
      </c>
      <c r="G8" s="8">
        <f>SUMIFS(项目表!$AO$2:$AO$128,项目表!$D$2:$D$128,"通过",项目表!$F$2:$F$128,$C8)</f>
        <v>0</v>
      </c>
      <c r="H8" s="8">
        <f>SUMIFS(项目表!$AQ$2:$AQ$128,项目表!$D$2:$D$128,"通过",项目表!$F$2:$F$128,$C8)</f>
        <v>0</v>
      </c>
      <c r="I8" s="8">
        <f>SUMIFS(项目表!$AS$2:$AS$128,项目表!$D$2:$D$128,"通过",项目表!$F$2:$F$128,$C8)</f>
        <v>0</v>
      </c>
      <c r="J8" s="8">
        <f>SUMIFS(项目表!$AU$2:$AU$128,项目表!$D$2:$D$128,"通过",项目表!$F$2:$F$128,$C8)</f>
        <v>0</v>
      </c>
      <c r="K8" s="8">
        <f>SUMIFS(项目表!$AW$2:$AW$128,项目表!$D$2:$D$128,"通过",项目表!$F$2:$F$128,$C8)</f>
        <v>0</v>
      </c>
      <c r="L8" s="8">
        <f>SUMIFS(项目表!$AY$2:$AY$128,项目表!$D$2:$D$128,"通过",项目表!$F$2:$F$128,$C8)</f>
        <v>0</v>
      </c>
      <c r="M8" s="8">
        <f>SUMIFS(项目表!$BA$2:$BA$128,项目表!$D$2:$D$128,"通过",项目表!$F$2:$F$128,$C8)</f>
        <v>0</v>
      </c>
      <c r="N8" s="8">
        <f>SUMIFS(项目表!$BC$2:$BC$128,项目表!$D$2:$D$128,"通过",项目表!$F$2:$F$128,$C8)</f>
        <v>0</v>
      </c>
      <c r="O8" s="9">
        <f t="shared" si="3"/>
        <v>0</v>
      </c>
    </row>
    <row r="9" s="1" customFormat="1" customHeight="1" spans="1:15">
      <c r="A9" s="11">
        <v>6</v>
      </c>
      <c r="B9" s="7" t="s">
        <v>203</v>
      </c>
      <c r="C9" s="10" t="s">
        <v>819</v>
      </c>
      <c r="D9" s="8">
        <f>SUMIFS(项目表!$AK$2:$AK$128,项目表!$D$2:$D$128,"通过",项目表!$F$2:$F$128,$C9)</f>
        <v>0</v>
      </c>
      <c r="E9" s="8">
        <f>SUMIFS(项目表!$AM$2:$AM$128,项目表!$D$2:$D$128,"通过",项目表!$F$2:$F$128,$C9)</f>
        <v>0</v>
      </c>
      <c r="F9" s="9">
        <f t="shared" si="2"/>
        <v>0</v>
      </c>
      <c r="G9" s="8">
        <f>SUMIFS(项目表!$AO$2:$AO$128,项目表!$D$2:$D$128,"通过",项目表!$F$2:$F$128,$C9)</f>
        <v>0</v>
      </c>
      <c r="H9" s="8">
        <f>SUMIFS(项目表!$AQ$2:$AQ$128,项目表!$D$2:$D$128,"通过",项目表!$F$2:$F$128,$C9)</f>
        <v>0</v>
      </c>
      <c r="I9" s="8">
        <f>SUMIFS(项目表!$AS$2:$AS$128,项目表!$D$2:$D$128,"通过",项目表!$F$2:$F$128,$C9)</f>
        <v>0</v>
      </c>
      <c r="J9" s="8">
        <f>SUMIFS(项目表!$AU$2:$AU$128,项目表!$D$2:$D$128,"通过",项目表!$F$2:$F$128,$C9)</f>
        <v>0</v>
      </c>
      <c r="K9" s="8">
        <f>SUMIFS(项目表!$AW$2:$AW$128,项目表!$D$2:$D$128,"通过",项目表!$F$2:$F$128,$C9)</f>
        <v>0</v>
      </c>
      <c r="L9" s="8">
        <f>SUMIFS(项目表!$AY$2:$AY$128,项目表!$D$2:$D$128,"通过",项目表!$F$2:$F$128,$C9)</f>
        <v>0</v>
      </c>
      <c r="M9" s="8">
        <f>SUMIFS(项目表!$BA$2:$BA$128,项目表!$D$2:$D$128,"通过",项目表!$F$2:$F$128,$C9)</f>
        <v>0</v>
      </c>
      <c r="N9" s="8">
        <f>SUMIFS(项目表!$BC$2:$BC$128,项目表!$D$2:$D$128,"通过",项目表!$F$2:$F$128,$C9)</f>
        <v>0</v>
      </c>
      <c r="O9" s="9">
        <f t="shared" si="3"/>
        <v>0</v>
      </c>
    </row>
    <row r="10" s="1" customFormat="1" customHeight="1" spans="1:15">
      <c r="A10" s="7">
        <v>7</v>
      </c>
      <c r="B10" s="7" t="s">
        <v>203</v>
      </c>
      <c r="C10" s="10" t="s">
        <v>820</v>
      </c>
      <c r="D10" s="8">
        <f>SUMIFS(项目表!$AK$2:$AK$128,项目表!$D$2:$D$128,"通过",项目表!$F$2:$F$128,$C10)</f>
        <v>0</v>
      </c>
      <c r="E10" s="8">
        <f>SUMIFS(项目表!$AM$2:$AM$128,项目表!$D$2:$D$128,"通过",项目表!$F$2:$F$128,$C10)</f>
        <v>0</v>
      </c>
      <c r="F10" s="9">
        <f t="shared" si="2"/>
        <v>0</v>
      </c>
      <c r="G10" s="8">
        <f>SUMIFS(项目表!$AO$2:$AO$128,项目表!$D$2:$D$128,"通过",项目表!$F$2:$F$128,$C10)</f>
        <v>0</v>
      </c>
      <c r="H10" s="8">
        <f>SUMIFS(项目表!$AQ$2:$AQ$128,项目表!$D$2:$D$128,"通过",项目表!$F$2:$F$128,$C10)</f>
        <v>0</v>
      </c>
      <c r="I10" s="8">
        <f>SUMIFS(项目表!$AS$2:$AS$128,项目表!$D$2:$D$128,"通过",项目表!$F$2:$F$128,$C10)</f>
        <v>0</v>
      </c>
      <c r="J10" s="8">
        <f>SUMIFS(项目表!$AU$2:$AU$128,项目表!$D$2:$D$128,"通过",项目表!$F$2:$F$128,$C10)</f>
        <v>0</v>
      </c>
      <c r="K10" s="8">
        <f>SUMIFS(项目表!$AW$2:$AW$128,项目表!$D$2:$D$128,"通过",项目表!$F$2:$F$128,$C10)</f>
        <v>0</v>
      </c>
      <c r="L10" s="8">
        <f>SUMIFS(项目表!$AY$2:$AY$128,项目表!$D$2:$D$128,"通过",项目表!$F$2:$F$128,$C10)</f>
        <v>0</v>
      </c>
      <c r="M10" s="8">
        <f>SUMIFS(项目表!$BA$2:$BA$128,项目表!$D$2:$D$128,"通过",项目表!$F$2:$F$128,$C10)</f>
        <v>0</v>
      </c>
      <c r="N10" s="8">
        <f>SUMIFS(项目表!$BC$2:$BC$128,项目表!$D$2:$D$128,"通过",项目表!$F$2:$F$128,$C10)</f>
        <v>0</v>
      </c>
      <c r="O10" s="9">
        <f t="shared" si="3"/>
        <v>0</v>
      </c>
    </row>
    <row r="11" s="1" customFormat="1" customHeight="1" spans="1:15">
      <c r="A11" s="7">
        <v>8</v>
      </c>
      <c r="B11" s="7" t="s">
        <v>136</v>
      </c>
      <c r="C11" s="7" t="s">
        <v>136</v>
      </c>
      <c r="D11" s="8">
        <f>SUMIFS(项目表!$AK$2:$AK$128,项目表!$D$2:$D$128,"通过",项目表!$F$2:$F$128,$C11)</f>
        <v>0</v>
      </c>
      <c r="E11" s="8">
        <f>SUMIFS(项目表!$AM$2:$AM$128,项目表!$D$2:$D$128,"通过",项目表!$F$2:$F$128,$C11)</f>
        <v>0</v>
      </c>
      <c r="F11" s="9">
        <f t="shared" si="2"/>
        <v>0</v>
      </c>
      <c r="G11" s="8">
        <f>SUMIFS(项目表!$AO$2:$AO$128,项目表!$D$2:$D$128,"通过",项目表!$F$2:$F$128,$C11)</f>
        <v>0</v>
      </c>
      <c r="H11" s="8">
        <f>SUMIFS(项目表!$AQ$2:$AQ$128,项目表!$D$2:$D$128,"通过",项目表!$F$2:$F$128,$C11)</f>
        <v>0</v>
      </c>
      <c r="I11" s="8">
        <f>SUMIFS(项目表!$AS$2:$AS$128,项目表!$D$2:$D$128,"通过",项目表!$F$2:$F$128,$C11)</f>
        <v>0</v>
      </c>
      <c r="J11" s="8">
        <f>SUMIFS(项目表!$AU$2:$AU$128,项目表!$D$2:$D$128,"通过",项目表!$F$2:$F$128,$C11)</f>
        <v>0</v>
      </c>
      <c r="K11" s="8">
        <f>SUMIFS(项目表!$AW$2:$AW$128,项目表!$D$2:$D$128,"通过",项目表!$F$2:$F$128,$C11)</f>
        <v>0</v>
      </c>
      <c r="L11" s="8">
        <f>SUMIFS(项目表!$AY$2:$AY$128,项目表!$D$2:$D$128,"通过",项目表!$F$2:$F$128,$C11)</f>
        <v>0</v>
      </c>
      <c r="M11" s="8">
        <f>SUMIFS(项目表!$BA$2:$BA$128,项目表!$D$2:$D$128,"通过",项目表!$F$2:$F$128,$C11)</f>
        <v>0</v>
      </c>
      <c r="N11" s="8">
        <f>SUMIFS(项目表!$BC$2:$BC$128,项目表!$D$2:$D$128,"通过",项目表!$F$2:$F$128,$C11)</f>
        <v>0</v>
      </c>
      <c r="O11" s="9">
        <f t="shared" si="3"/>
        <v>0</v>
      </c>
    </row>
    <row r="12" s="1" customFormat="1" customHeight="1" spans="1:15">
      <c r="A12" s="11">
        <v>9</v>
      </c>
      <c r="B12" s="7" t="s">
        <v>136</v>
      </c>
      <c r="C12" s="10" t="s">
        <v>821</v>
      </c>
      <c r="D12" s="8">
        <f>SUMIFS(项目表!$AK$2:$AK$128,项目表!$D$2:$D$128,"通过",项目表!$F$2:$F$128,$C12)</f>
        <v>0</v>
      </c>
      <c r="E12" s="8">
        <f>SUMIFS(项目表!$AM$2:$AM$128,项目表!$D$2:$D$128,"通过",项目表!$F$2:$F$128,$C12)</f>
        <v>0</v>
      </c>
      <c r="F12" s="9">
        <f t="shared" si="2"/>
        <v>0</v>
      </c>
      <c r="G12" s="8">
        <f>SUMIFS(项目表!$AO$2:$AO$128,项目表!$D$2:$D$128,"通过",项目表!$F$2:$F$128,$C12)</f>
        <v>0</v>
      </c>
      <c r="H12" s="8">
        <f>SUMIFS(项目表!$AQ$2:$AQ$128,项目表!$D$2:$D$128,"通过",项目表!$F$2:$F$128,$C12)</f>
        <v>0</v>
      </c>
      <c r="I12" s="8">
        <f>SUMIFS(项目表!$AS$2:$AS$128,项目表!$D$2:$D$128,"通过",项目表!$F$2:$F$128,$C12)</f>
        <v>0</v>
      </c>
      <c r="J12" s="8">
        <f>SUMIFS(项目表!$AU$2:$AU$128,项目表!$D$2:$D$128,"通过",项目表!$F$2:$F$128,$C12)</f>
        <v>0</v>
      </c>
      <c r="K12" s="8">
        <f>SUMIFS(项目表!$AW$2:$AW$128,项目表!$D$2:$D$128,"通过",项目表!$F$2:$F$128,$C12)</f>
        <v>0</v>
      </c>
      <c r="L12" s="8">
        <f>SUMIFS(项目表!$AY$2:$AY$128,项目表!$D$2:$D$128,"通过",项目表!$F$2:$F$128,$C12)</f>
        <v>0</v>
      </c>
      <c r="M12" s="8">
        <f>SUMIFS(项目表!$BA$2:$BA$128,项目表!$D$2:$D$128,"通过",项目表!$F$2:$F$128,$C12)</f>
        <v>0</v>
      </c>
      <c r="N12" s="8">
        <f>SUMIFS(项目表!$BC$2:$BC$128,项目表!$D$2:$D$128,"通过",项目表!$F$2:$F$128,$C12)</f>
        <v>0</v>
      </c>
      <c r="O12" s="9">
        <f t="shared" si="3"/>
        <v>0</v>
      </c>
    </row>
    <row r="13" s="1" customFormat="1" customHeight="1" spans="1:15">
      <c r="A13" s="7">
        <v>10</v>
      </c>
      <c r="B13" s="7" t="s">
        <v>136</v>
      </c>
      <c r="C13" s="10" t="s">
        <v>822</v>
      </c>
      <c r="D13" s="8">
        <f>SUMIFS(项目表!$AK$2:$AK$128,项目表!$D$2:$D$128,"通过",项目表!$F$2:$F$128,$C13)</f>
        <v>0</v>
      </c>
      <c r="E13" s="8">
        <f>SUMIFS(项目表!$AM$2:$AM$128,项目表!$D$2:$D$128,"通过",项目表!$F$2:$F$128,$C13)</f>
        <v>0</v>
      </c>
      <c r="F13" s="9">
        <f t="shared" si="2"/>
        <v>0</v>
      </c>
      <c r="G13" s="8">
        <f>SUMIFS(项目表!$AO$2:$AO$128,项目表!$D$2:$D$128,"通过",项目表!$F$2:$F$128,$C13)</f>
        <v>0</v>
      </c>
      <c r="H13" s="8">
        <f>SUMIFS(项目表!$AQ$2:$AQ$128,项目表!$D$2:$D$128,"通过",项目表!$F$2:$F$128,$C13)</f>
        <v>0</v>
      </c>
      <c r="I13" s="8">
        <f>SUMIFS(项目表!$AS$2:$AS$128,项目表!$D$2:$D$128,"通过",项目表!$F$2:$F$128,$C13)</f>
        <v>0</v>
      </c>
      <c r="J13" s="8">
        <f>SUMIFS(项目表!$AU$2:$AU$128,项目表!$D$2:$D$128,"通过",项目表!$F$2:$F$128,$C13)</f>
        <v>0</v>
      </c>
      <c r="K13" s="8">
        <f>SUMIFS(项目表!$AW$2:$AW$128,项目表!$D$2:$D$128,"通过",项目表!$F$2:$F$128,$C13)</f>
        <v>0</v>
      </c>
      <c r="L13" s="8">
        <f>SUMIFS(项目表!$AY$2:$AY$128,项目表!$D$2:$D$128,"通过",项目表!$F$2:$F$128,$C13)</f>
        <v>0</v>
      </c>
      <c r="M13" s="8">
        <f>SUMIFS(项目表!$BA$2:$BA$128,项目表!$D$2:$D$128,"通过",项目表!$F$2:$F$128,$C13)</f>
        <v>0</v>
      </c>
      <c r="N13" s="8">
        <f>SUMIFS(项目表!$BC$2:$BC$128,项目表!$D$2:$D$128,"通过",项目表!$F$2:$F$128,$C13)</f>
        <v>0</v>
      </c>
      <c r="O13" s="9">
        <f t="shared" si="3"/>
        <v>0</v>
      </c>
    </row>
    <row r="14" s="1" customFormat="1" customHeight="1" spans="1:15">
      <c r="A14" s="7">
        <v>11</v>
      </c>
      <c r="B14" s="7" t="s">
        <v>136</v>
      </c>
      <c r="C14" s="10" t="s">
        <v>823</v>
      </c>
      <c r="D14" s="8">
        <f>SUMIFS(项目表!$AK$2:$AK$128,项目表!$D$2:$D$128,"通过",项目表!$F$2:$F$128,$C14)</f>
        <v>0</v>
      </c>
      <c r="E14" s="8">
        <f>SUMIFS(项目表!$AM$2:$AM$128,项目表!$D$2:$D$128,"通过",项目表!$F$2:$F$128,$C14)</f>
        <v>0</v>
      </c>
      <c r="F14" s="9">
        <f t="shared" si="2"/>
        <v>0</v>
      </c>
      <c r="G14" s="8">
        <f>SUMIFS(项目表!$AO$2:$AO$128,项目表!$D$2:$D$128,"通过",项目表!$F$2:$F$128,$C14)</f>
        <v>0</v>
      </c>
      <c r="H14" s="8">
        <f>SUMIFS(项目表!$AQ$2:$AQ$128,项目表!$D$2:$D$128,"通过",项目表!$F$2:$F$128,$C14)</f>
        <v>0</v>
      </c>
      <c r="I14" s="8">
        <f>SUMIFS(项目表!$AS$2:$AS$128,项目表!$D$2:$D$128,"通过",项目表!$F$2:$F$128,$C14)</f>
        <v>0</v>
      </c>
      <c r="J14" s="8">
        <f>SUMIFS(项目表!$AU$2:$AU$128,项目表!$D$2:$D$128,"通过",项目表!$F$2:$F$128,$C14)</f>
        <v>0</v>
      </c>
      <c r="K14" s="8">
        <f>SUMIFS(项目表!$AW$2:$AW$128,项目表!$D$2:$D$128,"通过",项目表!$F$2:$F$128,$C14)</f>
        <v>0</v>
      </c>
      <c r="L14" s="8">
        <f>SUMIFS(项目表!$AY$2:$AY$128,项目表!$D$2:$D$128,"通过",项目表!$F$2:$F$128,$C14)</f>
        <v>0</v>
      </c>
      <c r="M14" s="8">
        <f>SUMIFS(项目表!$BA$2:$BA$128,项目表!$D$2:$D$128,"通过",项目表!$F$2:$F$128,$C14)</f>
        <v>0</v>
      </c>
      <c r="N14" s="8">
        <f>SUMIFS(项目表!$BC$2:$BC$128,项目表!$D$2:$D$128,"通过",项目表!$F$2:$F$128,$C14)</f>
        <v>0</v>
      </c>
      <c r="O14" s="9">
        <f t="shared" si="3"/>
        <v>0</v>
      </c>
    </row>
    <row r="15" s="1" customFormat="1" customHeight="1" spans="1:15">
      <c r="A15" s="11">
        <v>12</v>
      </c>
      <c r="B15" s="7" t="s">
        <v>136</v>
      </c>
      <c r="C15" s="10" t="s">
        <v>157</v>
      </c>
      <c r="D15" s="8">
        <f>SUMIFS(项目表!$AK$2:$AK$128,项目表!$D$2:$D$128,"通过",项目表!$F$2:$F$128,$C15)</f>
        <v>0</v>
      </c>
      <c r="E15" s="8">
        <f>SUMIFS(项目表!$AM$2:$AM$128,项目表!$D$2:$D$128,"通过",项目表!$F$2:$F$128,$C15)</f>
        <v>2</v>
      </c>
      <c r="F15" s="9">
        <f t="shared" si="2"/>
        <v>2</v>
      </c>
      <c r="G15" s="8">
        <f>SUMIFS(项目表!$AO$2:$AO$128,项目表!$D$2:$D$128,"通过",项目表!$F$2:$F$128,$C15)</f>
        <v>5</v>
      </c>
      <c r="H15" s="8">
        <f>SUMIFS(项目表!$AQ$2:$AQ$128,项目表!$D$2:$D$128,"通过",项目表!$F$2:$F$128,$C15)</f>
        <v>6</v>
      </c>
      <c r="I15" s="8">
        <f>SUMIFS(项目表!$AS$2:$AS$128,项目表!$D$2:$D$128,"通过",项目表!$F$2:$F$128,$C15)</f>
        <v>2</v>
      </c>
      <c r="J15" s="8">
        <f>SUMIFS(项目表!$AU$2:$AU$128,项目表!$D$2:$D$128,"通过",项目表!$F$2:$F$128,$C15)</f>
        <v>0</v>
      </c>
      <c r="K15" s="8">
        <f>SUMIFS(项目表!$AW$2:$AW$128,项目表!$D$2:$D$128,"通过",项目表!$F$2:$F$128,$C15)</f>
        <v>0</v>
      </c>
      <c r="L15" s="8">
        <f>SUMIFS(项目表!$AY$2:$AY$128,项目表!$D$2:$D$128,"通过",项目表!$F$2:$F$128,$C15)</f>
        <v>0</v>
      </c>
      <c r="M15" s="8">
        <f>SUMIFS(项目表!$BA$2:$BA$128,项目表!$D$2:$D$128,"通过",项目表!$F$2:$F$128,$C15)</f>
        <v>0</v>
      </c>
      <c r="N15" s="8">
        <f>SUMIFS(项目表!$BC$2:$BC$128,项目表!$D$2:$D$128,"通过",项目表!$F$2:$F$128,$C15)</f>
        <v>0</v>
      </c>
      <c r="O15" s="9">
        <f t="shared" si="3"/>
        <v>13</v>
      </c>
    </row>
    <row r="16" s="1" customFormat="1" customHeight="1" spans="1:15">
      <c r="A16" s="7">
        <v>13</v>
      </c>
      <c r="B16" s="7" t="s">
        <v>136</v>
      </c>
      <c r="C16" s="10" t="s">
        <v>824</v>
      </c>
      <c r="D16" s="8">
        <f>SUMIFS(项目表!$AK$2:$AK$128,项目表!$D$2:$D$128,"通过",项目表!$F$2:$F$128,$C16)</f>
        <v>0</v>
      </c>
      <c r="E16" s="8">
        <f>SUMIFS(项目表!$AM$2:$AM$128,项目表!$D$2:$D$128,"通过",项目表!$F$2:$F$128,$C16)</f>
        <v>0</v>
      </c>
      <c r="F16" s="9">
        <f t="shared" si="2"/>
        <v>0</v>
      </c>
      <c r="G16" s="8">
        <f>SUMIFS(项目表!$AO$2:$AO$128,项目表!$D$2:$D$128,"通过",项目表!$F$2:$F$128,$C16)</f>
        <v>0</v>
      </c>
      <c r="H16" s="8">
        <f>SUMIFS(项目表!$AQ$2:$AQ$128,项目表!$D$2:$D$128,"通过",项目表!$F$2:$F$128,$C16)</f>
        <v>0</v>
      </c>
      <c r="I16" s="8">
        <f>SUMIFS(项目表!$AS$2:$AS$128,项目表!$D$2:$D$128,"通过",项目表!$F$2:$F$128,$C16)</f>
        <v>0</v>
      </c>
      <c r="J16" s="8">
        <f>SUMIFS(项目表!$AU$2:$AU$128,项目表!$D$2:$D$128,"通过",项目表!$F$2:$F$128,$C16)</f>
        <v>0</v>
      </c>
      <c r="K16" s="8">
        <f>SUMIFS(项目表!$AW$2:$AW$128,项目表!$D$2:$D$128,"通过",项目表!$F$2:$F$128,$C16)</f>
        <v>0</v>
      </c>
      <c r="L16" s="8">
        <f>SUMIFS(项目表!$AY$2:$AY$128,项目表!$D$2:$D$128,"通过",项目表!$F$2:$F$128,$C16)</f>
        <v>0</v>
      </c>
      <c r="M16" s="8">
        <f>SUMIFS(项目表!$BA$2:$BA$128,项目表!$D$2:$D$128,"通过",项目表!$F$2:$F$128,$C16)</f>
        <v>0</v>
      </c>
      <c r="N16" s="8">
        <f>SUMIFS(项目表!$BC$2:$BC$128,项目表!$D$2:$D$128,"通过",项目表!$F$2:$F$128,$C16)</f>
        <v>0</v>
      </c>
      <c r="O16" s="9">
        <f t="shared" si="3"/>
        <v>0</v>
      </c>
    </row>
    <row r="17" s="1" customFormat="1" customHeight="1" spans="1:15">
      <c r="A17" s="7">
        <v>14</v>
      </c>
      <c r="B17" s="7" t="s">
        <v>136</v>
      </c>
      <c r="C17" s="10" t="s">
        <v>825</v>
      </c>
      <c r="D17" s="8">
        <f>SUMIFS(项目表!$AK$2:$AK$128,项目表!$D$2:$D$128,"通过",项目表!$F$2:$F$128,$C17)</f>
        <v>0</v>
      </c>
      <c r="E17" s="8">
        <f>SUMIFS(项目表!$AM$2:$AM$128,项目表!$D$2:$D$128,"通过",项目表!$F$2:$F$128,$C17)</f>
        <v>0</v>
      </c>
      <c r="F17" s="9">
        <f t="shared" si="2"/>
        <v>0</v>
      </c>
      <c r="G17" s="8">
        <f>SUMIFS(项目表!$AO$2:$AO$128,项目表!$D$2:$D$128,"通过",项目表!$F$2:$F$128,$C17)</f>
        <v>0</v>
      </c>
      <c r="H17" s="8">
        <f>SUMIFS(项目表!$AQ$2:$AQ$128,项目表!$D$2:$D$128,"通过",项目表!$F$2:$F$128,$C17)</f>
        <v>0</v>
      </c>
      <c r="I17" s="8">
        <f>SUMIFS(项目表!$AS$2:$AS$128,项目表!$D$2:$D$128,"通过",项目表!$F$2:$F$128,$C17)</f>
        <v>0</v>
      </c>
      <c r="J17" s="8">
        <f>SUMIFS(项目表!$AU$2:$AU$128,项目表!$D$2:$D$128,"通过",项目表!$F$2:$F$128,$C17)</f>
        <v>0</v>
      </c>
      <c r="K17" s="8">
        <f>SUMIFS(项目表!$AW$2:$AW$128,项目表!$D$2:$D$128,"通过",项目表!$F$2:$F$128,$C17)</f>
        <v>0</v>
      </c>
      <c r="L17" s="8">
        <f>SUMIFS(项目表!$AY$2:$AY$128,项目表!$D$2:$D$128,"通过",项目表!$F$2:$F$128,$C17)</f>
        <v>0</v>
      </c>
      <c r="M17" s="8">
        <f>SUMIFS(项目表!$BA$2:$BA$128,项目表!$D$2:$D$128,"通过",项目表!$F$2:$F$128,$C17)</f>
        <v>0</v>
      </c>
      <c r="N17" s="8">
        <f>SUMIFS(项目表!$BC$2:$BC$128,项目表!$D$2:$D$128,"通过",项目表!$F$2:$F$128,$C17)</f>
        <v>0</v>
      </c>
      <c r="O17" s="9">
        <f t="shared" si="3"/>
        <v>0</v>
      </c>
    </row>
    <row r="18" s="1" customFormat="1" customHeight="1" spans="1:15">
      <c r="A18" s="7">
        <v>15</v>
      </c>
      <c r="B18" s="12" t="s">
        <v>551</v>
      </c>
      <c r="C18" s="7" t="s">
        <v>551</v>
      </c>
      <c r="D18" s="8">
        <f>SUMIFS(项目表!$AK$2:$AK$128,项目表!$D$2:$D$128,"通过",项目表!$F$2:$F$128,$C18)</f>
        <v>0</v>
      </c>
      <c r="E18" s="8">
        <f>SUMIFS(项目表!$AM$2:$AM$128,项目表!$D$2:$D$128,"通过",项目表!$F$2:$F$128,$C18)</f>
        <v>0</v>
      </c>
      <c r="F18" s="9">
        <f t="shared" si="2"/>
        <v>0</v>
      </c>
      <c r="G18" s="8">
        <f>SUMIFS(项目表!$AO$2:$AO$128,项目表!$D$2:$D$128,"通过",项目表!$F$2:$F$128,$C18)</f>
        <v>0</v>
      </c>
      <c r="H18" s="8">
        <f>SUMIFS(项目表!$AQ$2:$AQ$128,项目表!$D$2:$D$128,"通过",项目表!$F$2:$F$128,$C18)</f>
        <v>0</v>
      </c>
      <c r="I18" s="8">
        <f>SUMIFS(项目表!$AS$2:$AS$128,项目表!$D$2:$D$128,"通过",项目表!$F$2:$F$128,$C18)</f>
        <v>0</v>
      </c>
      <c r="J18" s="8">
        <f>SUMIFS(项目表!$AU$2:$AU$128,项目表!$D$2:$D$128,"通过",项目表!$F$2:$F$128,$C18)</f>
        <v>0</v>
      </c>
      <c r="K18" s="8">
        <f>SUMIFS(项目表!$AW$2:$AW$128,项目表!$D$2:$D$128,"通过",项目表!$F$2:$F$128,$C18)</f>
        <v>0</v>
      </c>
      <c r="L18" s="8">
        <f>SUMIFS(项目表!$AY$2:$AY$128,项目表!$D$2:$D$128,"通过",项目表!$F$2:$F$128,$C18)</f>
        <v>0</v>
      </c>
      <c r="M18" s="8">
        <f>SUMIFS(项目表!$BA$2:$BA$128,项目表!$D$2:$D$128,"通过",项目表!$F$2:$F$128,$C18)</f>
        <v>0</v>
      </c>
      <c r="N18" s="8">
        <f>SUMIFS(项目表!$BC$2:$BC$128,项目表!$D$2:$D$128,"通过",项目表!$F$2:$F$128,$C18)</f>
        <v>0</v>
      </c>
      <c r="O18" s="9">
        <f t="shared" si="3"/>
        <v>0</v>
      </c>
    </row>
    <row r="19" s="1" customFormat="1" customHeight="1" spans="1:15">
      <c r="A19" s="11">
        <v>16</v>
      </c>
      <c r="B19" s="12" t="s">
        <v>551</v>
      </c>
      <c r="C19" s="10" t="s">
        <v>826</v>
      </c>
      <c r="D19" s="8">
        <f>SUMIFS(项目表!$AK$2:$AK$128,项目表!$D$2:$D$128,"通过",项目表!$F$2:$F$128,$C19)</f>
        <v>0</v>
      </c>
      <c r="E19" s="8">
        <f>SUMIFS(项目表!$AM$2:$AM$128,项目表!$D$2:$D$128,"通过",项目表!$F$2:$F$128,$C19)</f>
        <v>0</v>
      </c>
      <c r="F19" s="9">
        <f t="shared" si="2"/>
        <v>0</v>
      </c>
      <c r="G19" s="8">
        <f>SUMIFS(项目表!$AO$2:$AO$128,项目表!$D$2:$D$128,"通过",项目表!$F$2:$F$128,$C19)</f>
        <v>0</v>
      </c>
      <c r="H19" s="8">
        <f>SUMIFS(项目表!$AQ$2:$AQ$128,项目表!$D$2:$D$128,"通过",项目表!$F$2:$F$128,$C19)</f>
        <v>0</v>
      </c>
      <c r="I19" s="8">
        <f>SUMIFS(项目表!$AS$2:$AS$128,项目表!$D$2:$D$128,"通过",项目表!$F$2:$F$128,$C19)</f>
        <v>0</v>
      </c>
      <c r="J19" s="8">
        <f>SUMIFS(项目表!$AU$2:$AU$128,项目表!$D$2:$D$128,"通过",项目表!$F$2:$F$128,$C19)</f>
        <v>0</v>
      </c>
      <c r="K19" s="8">
        <f>SUMIFS(项目表!$AW$2:$AW$128,项目表!$D$2:$D$128,"通过",项目表!$F$2:$F$128,$C19)</f>
        <v>0</v>
      </c>
      <c r="L19" s="8">
        <f>SUMIFS(项目表!$AY$2:$AY$128,项目表!$D$2:$D$128,"通过",项目表!$F$2:$F$128,$C19)</f>
        <v>0</v>
      </c>
      <c r="M19" s="8">
        <f>SUMIFS(项目表!$BA$2:$BA$128,项目表!$D$2:$D$128,"通过",项目表!$F$2:$F$128,$C19)</f>
        <v>0</v>
      </c>
      <c r="N19" s="8">
        <f>SUMIFS(项目表!$BC$2:$BC$128,项目表!$D$2:$D$128,"通过",项目表!$F$2:$F$128,$C19)</f>
        <v>0</v>
      </c>
      <c r="O19" s="9">
        <f t="shared" si="3"/>
        <v>0</v>
      </c>
    </row>
    <row r="20" s="1" customFormat="1" customHeight="1" spans="1:15">
      <c r="A20" s="7">
        <v>17</v>
      </c>
      <c r="B20" s="12" t="s">
        <v>551</v>
      </c>
      <c r="C20" s="10" t="s">
        <v>8</v>
      </c>
      <c r="D20" s="8">
        <f>SUMIFS(项目表!$AK$2:$AK$128,项目表!$D$2:$D$128,"通过",项目表!$F$2:$F$128,$C20)</f>
        <v>0</v>
      </c>
      <c r="E20" s="8">
        <f>SUMIFS(项目表!$AM$2:$AM$128,项目表!$D$2:$D$128,"通过",项目表!$F$2:$F$128,$C20)</f>
        <v>0</v>
      </c>
      <c r="F20" s="9">
        <f t="shared" si="2"/>
        <v>0</v>
      </c>
      <c r="G20" s="8">
        <f>SUMIFS(项目表!$AO$2:$AO$128,项目表!$D$2:$D$128,"通过",项目表!$F$2:$F$128,$C20)</f>
        <v>0</v>
      </c>
      <c r="H20" s="8">
        <f>SUMIFS(项目表!$AQ$2:$AQ$128,项目表!$D$2:$D$128,"通过",项目表!$F$2:$F$128,$C20)</f>
        <v>0</v>
      </c>
      <c r="I20" s="8">
        <f>SUMIFS(项目表!$AS$2:$AS$128,项目表!$D$2:$D$128,"通过",项目表!$F$2:$F$128,$C20)</f>
        <v>0</v>
      </c>
      <c r="J20" s="8">
        <f>SUMIFS(项目表!$AU$2:$AU$128,项目表!$D$2:$D$128,"通过",项目表!$F$2:$F$128,$C20)</f>
        <v>0</v>
      </c>
      <c r="K20" s="8">
        <f>SUMIFS(项目表!$AW$2:$AW$128,项目表!$D$2:$D$128,"通过",项目表!$F$2:$F$128,$C20)</f>
        <v>0</v>
      </c>
      <c r="L20" s="8">
        <f>SUMIFS(项目表!$AY$2:$AY$128,项目表!$D$2:$D$128,"通过",项目表!$F$2:$F$128,$C20)</f>
        <v>0</v>
      </c>
      <c r="M20" s="8">
        <f>SUMIFS(项目表!$BA$2:$BA$128,项目表!$D$2:$D$128,"通过",项目表!$F$2:$F$128,$C20)</f>
        <v>0</v>
      </c>
      <c r="N20" s="8">
        <f>SUMIFS(项目表!$BC$2:$BC$128,项目表!$D$2:$D$128,"通过",项目表!$F$2:$F$128,$C20)</f>
        <v>0</v>
      </c>
      <c r="O20" s="9">
        <f t="shared" si="3"/>
        <v>0</v>
      </c>
    </row>
    <row r="21" s="1" customFormat="1" customHeight="1" spans="1:15">
      <c r="A21" s="7">
        <v>18</v>
      </c>
      <c r="B21" s="12" t="s">
        <v>551</v>
      </c>
      <c r="C21" s="10" t="s">
        <v>565</v>
      </c>
      <c r="D21" s="8">
        <f>SUMIFS(项目表!$AK$2:$AK$128,项目表!$D$2:$D$128,"通过",项目表!$F$2:$F$128,$C21)</f>
        <v>0</v>
      </c>
      <c r="E21" s="8">
        <f>SUMIFS(项目表!$AM$2:$AM$128,项目表!$D$2:$D$128,"通过",项目表!$F$2:$F$128,$C21)</f>
        <v>0</v>
      </c>
      <c r="F21" s="9">
        <f t="shared" si="2"/>
        <v>0</v>
      </c>
      <c r="G21" s="8">
        <f>SUMIFS(项目表!$AO$2:$AO$128,项目表!$D$2:$D$128,"通过",项目表!$F$2:$F$128,$C21)</f>
        <v>0</v>
      </c>
      <c r="H21" s="8">
        <f>SUMIFS(项目表!$AQ$2:$AQ$128,项目表!$D$2:$D$128,"通过",项目表!$F$2:$F$128,$C21)</f>
        <v>0</v>
      </c>
      <c r="I21" s="8">
        <f>SUMIFS(项目表!$AS$2:$AS$128,项目表!$D$2:$D$128,"通过",项目表!$F$2:$F$128,$C21)</f>
        <v>0</v>
      </c>
      <c r="J21" s="8">
        <f>SUMIFS(项目表!$AU$2:$AU$128,项目表!$D$2:$D$128,"通过",项目表!$F$2:$F$128,$C21)</f>
        <v>4</v>
      </c>
      <c r="K21" s="8">
        <f>SUMIFS(项目表!$AW$2:$AW$128,项目表!$D$2:$D$128,"通过",项目表!$F$2:$F$128,$C21)</f>
        <v>5</v>
      </c>
      <c r="L21" s="8">
        <f>SUMIFS(项目表!$AY$2:$AY$128,项目表!$D$2:$D$128,"通过",项目表!$F$2:$F$128,$C21)</f>
        <v>0</v>
      </c>
      <c r="M21" s="8">
        <f>SUMIFS(项目表!$BA$2:$BA$128,项目表!$D$2:$D$128,"通过",项目表!$F$2:$F$128,$C21)</f>
        <v>0</v>
      </c>
      <c r="N21" s="8">
        <f>SUMIFS(项目表!$BC$2:$BC$128,项目表!$D$2:$D$128,"通过",项目表!$F$2:$F$128,$C21)</f>
        <v>0</v>
      </c>
      <c r="O21" s="9">
        <f t="shared" si="3"/>
        <v>9</v>
      </c>
    </row>
    <row r="22" s="1" customFormat="1" customHeight="1" spans="1:15">
      <c r="A22" s="11">
        <v>19</v>
      </c>
      <c r="B22" s="12" t="s">
        <v>418</v>
      </c>
      <c r="C22" s="7" t="s">
        <v>418</v>
      </c>
      <c r="D22" s="8">
        <f>SUMIFS(项目表!$AK$2:$AK$128,项目表!$D$2:$D$128,"通过",项目表!$F$2:$F$128,$C22)</f>
        <v>0</v>
      </c>
      <c r="E22" s="8">
        <f>SUMIFS(项目表!$AM$2:$AM$128,项目表!$D$2:$D$128,"通过",项目表!$F$2:$F$128,$C22)</f>
        <v>0</v>
      </c>
      <c r="F22" s="9">
        <f t="shared" si="2"/>
        <v>0</v>
      </c>
      <c r="G22" s="8">
        <f>SUMIFS(项目表!$AO$2:$AO$128,项目表!$D$2:$D$128,"通过",项目表!$F$2:$F$128,$C22)</f>
        <v>0</v>
      </c>
      <c r="H22" s="8">
        <f>SUMIFS(项目表!$AQ$2:$AQ$128,项目表!$D$2:$D$128,"通过",项目表!$F$2:$F$128,$C22)</f>
        <v>0</v>
      </c>
      <c r="I22" s="8">
        <f>SUMIFS(项目表!$AS$2:$AS$128,项目表!$D$2:$D$128,"通过",项目表!$F$2:$F$128,$C22)</f>
        <v>0</v>
      </c>
      <c r="J22" s="8">
        <f>SUMIFS(项目表!$AU$2:$AU$128,项目表!$D$2:$D$128,"通过",项目表!$F$2:$F$128,$C22)</f>
        <v>0</v>
      </c>
      <c r="K22" s="8">
        <f>SUMIFS(项目表!$AW$2:$AW$128,项目表!$D$2:$D$128,"通过",项目表!$F$2:$F$128,$C22)</f>
        <v>0</v>
      </c>
      <c r="L22" s="8">
        <f>SUMIFS(项目表!$AY$2:$AY$128,项目表!$D$2:$D$128,"通过",项目表!$F$2:$F$128,$C22)</f>
        <v>0</v>
      </c>
      <c r="M22" s="8">
        <f>SUMIFS(项目表!$BA$2:$BA$128,项目表!$D$2:$D$128,"通过",项目表!$F$2:$F$128,$C22)</f>
        <v>0</v>
      </c>
      <c r="N22" s="8">
        <f>SUMIFS(项目表!$BC$2:$BC$128,项目表!$D$2:$D$128,"通过",项目表!$F$2:$F$128,$C22)</f>
        <v>0</v>
      </c>
      <c r="O22" s="9">
        <f t="shared" si="3"/>
        <v>0</v>
      </c>
    </row>
    <row r="23" s="1" customFormat="1" customHeight="1" spans="1:15">
      <c r="A23" s="7">
        <v>20</v>
      </c>
      <c r="B23" s="12" t="s">
        <v>418</v>
      </c>
      <c r="C23" s="10" t="s">
        <v>419</v>
      </c>
      <c r="D23" s="8">
        <f>SUMIFS(项目表!$AK$2:$AK$128,项目表!$D$2:$D$128,"通过",项目表!$F$2:$F$128,$C23)</f>
        <v>0</v>
      </c>
      <c r="E23" s="8">
        <f>SUMIFS(项目表!$AM$2:$AM$128,项目表!$D$2:$D$128,"通过",项目表!$F$2:$F$128,$C23)</f>
        <v>0</v>
      </c>
      <c r="F23" s="9">
        <f t="shared" si="2"/>
        <v>0</v>
      </c>
      <c r="G23" s="8">
        <f>SUMIFS(项目表!$AO$2:$AO$128,项目表!$D$2:$D$128,"通过",项目表!$F$2:$F$128,$C23)</f>
        <v>5</v>
      </c>
      <c r="H23" s="8">
        <f>SUMIFS(项目表!$AQ$2:$AQ$128,项目表!$D$2:$D$128,"通过",项目表!$F$2:$F$128,$C23)</f>
        <v>6</v>
      </c>
      <c r="I23" s="8">
        <f>SUMIFS(项目表!$AS$2:$AS$128,项目表!$D$2:$D$128,"通过",项目表!$F$2:$F$128,$C23)</f>
        <v>0</v>
      </c>
      <c r="J23" s="8">
        <f>SUMIFS(项目表!$AU$2:$AU$128,项目表!$D$2:$D$128,"通过",项目表!$F$2:$F$128,$C23)</f>
        <v>0</v>
      </c>
      <c r="K23" s="8">
        <f>SUMIFS(项目表!$AW$2:$AW$128,项目表!$D$2:$D$128,"通过",项目表!$F$2:$F$128,$C23)</f>
        <v>0</v>
      </c>
      <c r="L23" s="8">
        <f>SUMIFS(项目表!$AY$2:$AY$128,项目表!$D$2:$D$128,"通过",项目表!$F$2:$F$128,$C23)</f>
        <v>0</v>
      </c>
      <c r="M23" s="8">
        <f>SUMIFS(项目表!$BA$2:$BA$128,项目表!$D$2:$D$128,"通过",项目表!$F$2:$F$128,$C23)</f>
        <v>0</v>
      </c>
      <c r="N23" s="8">
        <f>SUMIFS(项目表!$BC$2:$BC$128,项目表!$D$2:$D$128,"通过",项目表!$F$2:$F$128,$C23)</f>
        <v>0</v>
      </c>
      <c r="O23" s="9">
        <f t="shared" si="3"/>
        <v>11</v>
      </c>
    </row>
    <row r="24" s="1" customFormat="1" customHeight="1" spans="1:15">
      <c r="A24" s="7">
        <v>21</v>
      </c>
      <c r="B24" s="12" t="s">
        <v>418</v>
      </c>
      <c r="C24" s="10" t="s">
        <v>827</v>
      </c>
      <c r="D24" s="8">
        <f>SUMIFS(项目表!$AK$2:$AK$128,项目表!$D$2:$D$128,"通过",项目表!$F$2:$F$128,$C24)</f>
        <v>0</v>
      </c>
      <c r="E24" s="8">
        <f>SUMIFS(项目表!$AM$2:$AM$128,项目表!$D$2:$D$128,"通过",项目表!$F$2:$F$128,$C24)</f>
        <v>0</v>
      </c>
      <c r="F24" s="9">
        <f t="shared" si="2"/>
        <v>0</v>
      </c>
      <c r="G24" s="8">
        <f>SUMIFS(项目表!$AO$2:$AO$128,项目表!$D$2:$D$128,"通过",项目表!$F$2:$F$128,$C24)</f>
        <v>0</v>
      </c>
      <c r="H24" s="8">
        <f>SUMIFS(项目表!$AQ$2:$AQ$128,项目表!$D$2:$D$128,"通过",项目表!$F$2:$F$128,$C24)</f>
        <v>0</v>
      </c>
      <c r="I24" s="8">
        <f>SUMIFS(项目表!$AS$2:$AS$128,项目表!$D$2:$D$128,"通过",项目表!$F$2:$F$128,$C24)</f>
        <v>0</v>
      </c>
      <c r="J24" s="8">
        <f>SUMIFS(项目表!$AU$2:$AU$128,项目表!$D$2:$D$128,"通过",项目表!$F$2:$F$128,$C24)</f>
        <v>0</v>
      </c>
      <c r="K24" s="8">
        <f>SUMIFS(项目表!$AW$2:$AW$128,项目表!$D$2:$D$128,"通过",项目表!$F$2:$F$128,$C24)</f>
        <v>0</v>
      </c>
      <c r="L24" s="8">
        <f>SUMIFS(项目表!$AY$2:$AY$128,项目表!$D$2:$D$128,"通过",项目表!$F$2:$F$128,$C24)</f>
        <v>0</v>
      </c>
      <c r="M24" s="8">
        <f>SUMIFS(项目表!$BA$2:$BA$128,项目表!$D$2:$D$128,"通过",项目表!$F$2:$F$128,$C24)</f>
        <v>0</v>
      </c>
      <c r="N24" s="8">
        <f>SUMIFS(项目表!$BC$2:$BC$128,项目表!$D$2:$D$128,"通过",项目表!$F$2:$F$128,$C24)</f>
        <v>0</v>
      </c>
      <c r="O24" s="9">
        <f t="shared" si="3"/>
        <v>0</v>
      </c>
    </row>
    <row r="25" s="1" customFormat="1" customHeight="1" spans="1:15">
      <c r="A25" s="11">
        <v>22</v>
      </c>
      <c r="B25" s="12" t="s">
        <v>418</v>
      </c>
      <c r="C25" s="10" t="s">
        <v>13</v>
      </c>
      <c r="D25" s="8">
        <f>SUMIFS(项目表!$AK$2:$AK$128,项目表!$D$2:$D$128,"通过",项目表!$F$2:$F$128,$C25)</f>
        <v>2</v>
      </c>
      <c r="E25" s="8">
        <f>SUMIFS(项目表!$AM$2:$AM$128,项目表!$D$2:$D$128,"通过",项目表!$F$2:$F$128,$C25)</f>
        <v>2</v>
      </c>
      <c r="F25" s="9">
        <f t="shared" si="2"/>
        <v>4</v>
      </c>
      <c r="G25" s="8">
        <f>SUMIFS(项目表!$AO$2:$AO$128,项目表!$D$2:$D$128,"通过",项目表!$F$2:$F$128,$C25)</f>
        <v>5</v>
      </c>
      <c r="H25" s="8">
        <f>SUMIFS(项目表!$AQ$2:$AQ$128,项目表!$D$2:$D$128,"通过",项目表!$F$2:$F$128,$C25)</f>
        <v>0</v>
      </c>
      <c r="I25" s="8">
        <f>SUMIFS(项目表!$AS$2:$AS$128,项目表!$D$2:$D$128,"通过",项目表!$F$2:$F$128,$C25)</f>
        <v>0</v>
      </c>
      <c r="J25" s="8">
        <f>SUMIFS(项目表!$AU$2:$AU$128,项目表!$D$2:$D$128,"通过",项目表!$F$2:$F$128,$C25)</f>
        <v>0</v>
      </c>
      <c r="K25" s="8">
        <f>SUMIFS(项目表!$AW$2:$AW$128,项目表!$D$2:$D$128,"通过",项目表!$F$2:$F$128,$C25)</f>
        <v>5</v>
      </c>
      <c r="L25" s="8">
        <f>SUMIFS(项目表!$AY$2:$AY$128,项目表!$D$2:$D$128,"通过",项目表!$F$2:$F$128,$C25)</f>
        <v>0</v>
      </c>
      <c r="M25" s="8">
        <f>SUMIFS(项目表!$BA$2:$BA$128,项目表!$D$2:$D$128,"通过",项目表!$F$2:$F$128,$C25)</f>
        <v>4</v>
      </c>
      <c r="N25" s="8">
        <f>SUMIFS(项目表!$BC$2:$BC$128,项目表!$D$2:$D$128,"通过",项目表!$F$2:$F$128,$C25)</f>
        <v>0</v>
      </c>
      <c r="O25" s="9">
        <f t="shared" si="3"/>
        <v>14</v>
      </c>
    </row>
    <row r="26" s="1" customFormat="1" customHeight="1" spans="1:15">
      <c r="A26" s="7">
        <v>23</v>
      </c>
      <c r="B26" s="12" t="s">
        <v>418</v>
      </c>
      <c r="C26" s="10" t="s">
        <v>12</v>
      </c>
      <c r="D26" s="8">
        <f>SUMIFS(项目表!$AK$2:$AK$128,项目表!$D$2:$D$128,"通过",项目表!$F$2:$F$128,$C26)</f>
        <v>0</v>
      </c>
      <c r="E26" s="8">
        <f>SUMIFS(项目表!$AM$2:$AM$128,项目表!$D$2:$D$128,"通过",项目表!$F$2:$F$128,$C26)</f>
        <v>0</v>
      </c>
      <c r="F26" s="9">
        <f t="shared" si="2"/>
        <v>0</v>
      </c>
      <c r="G26" s="8">
        <f>SUMIFS(项目表!$AO$2:$AO$128,项目表!$D$2:$D$128,"通过",项目表!$F$2:$F$128,$C26)</f>
        <v>0</v>
      </c>
      <c r="H26" s="8">
        <f>SUMIFS(项目表!$AQ$2:$AQ$128,项目表!$D$2:$D$128,"通过",项目表!$F$2:$F$128,$C26)</f>
        <v>0</v>
      </c>
      <c r="I26" s="8">
        <f>SUMIFS(项目表!$AS$2:$AS$128,项目表!$D$2:$D$128,"通过",项目表!$F$2:$F$128,$C26)</f>
        <v>0</v>
      </c>
      <c r="J26" s="8">
        <f>SUMIFS(项目表!$AU$2:$AU$128,项目表!$D$2:$D$128,"通过",项目表!$F$2:$F$128,$C26)</f>
        <v>0</v>
      </c>
      <c r="K26" s="8">
        <f>SUMIFS(项目表!$AW$2:$AW$128,项目表!$D$2:$D$128,"通过",项目表!$F$2:$F$128,$C26)</f>
        <v>0</v>
      </c>
      <c r="L26" s="8">
        <f>SUMIFS(项目表!$AY$2:$AY$128,项目表!$D$2:$D$128,"通过",项目表!$F$2:$F$128,$C26)</f>
        <v>0</v>
      </c>
      <c r="M26" s="8">
        <f>SUMIFS(项目表!$BA$2:$BA$128,项目表!$D$2:$D$128,"通过",项目表!$F$2:$F$128,$C26)</f>
        <v>0</v>
      </c>
      <c r="N26" s="8">
        <f>SUMIFS(项目表!$BC$2:$BC$128,项目表!$D$2:$D$128,"通过",项目表!$F$2:$F$128,$C26)</f>
        <v>0</v>
      </c>
      <c r="O26" s="9">
        <f t="shared" si="3"/>
        <v>0</v>
      </c>
    </row>
    <row r="27" s="1" customFormat="1" customHeight="1" spans="1:15">
      <c r="A27" s="7">
        <v>24</v>
      </c>
      <c r="B27" s="12" t="s">
        <v>386</v>
      </c>
      <c r="C27" s="7" t="s">
        <v>386</v>
      </c>
      <c r="D27" s="8">
        <f>SUMIFS(项目表!$AK$2:$AK$128,项目表!$D$2:$D$128,"通过",项目表!$F$2:$F$128,$C27)</f>
        <v>0</v>
      </c>
      <c r="E27" s="8">
        <f>SUMIFS(项目表!$AM$2:$AM$128,项目表!$D$2:$D$128,"通过",项目表!$F$2:$F$128,$C27)</f>
        <v>0</v>
      </c>
      <c r="F27" s="9">
        <f t="shared" si="2"/>
        <v>0</v>
      </c>
      <c r="G27" s="8">
        <f>SUMIFS(项目表!$AO$2:$AO$128,项目表!$D$2:$D$128,"通过",项目表!$F$2:$F$128,$C27)</f>
        <v>0</v>
      </c>
      <c r="H27" s="8">
        <f>SUMIFS(项目表!$AQ$2:$AQ$128,项目表!$D$2:$D$128,"通过",项目表!$F$2:$F$128,$C27)</f>
        <v>0</v>
      </c>
      <c r="I27" s="8">
        <f>SUMIFS(项目表!$AS$2:$AS$128,项目表!$D$2:$D$128,"通过",项目表!$F$2:$F$128,$C27)</f>
        <v>8</v>
      </c>
      <c r="J27" s="8">
        <f>SUMIFS(项目表!$AU$2:$AU$128,项目表!$D$2:$D$128,"通过",项目表!$F$2:$F$128,$C27)</f>
        <v>4</v>
      </c>
      <c r="K27" s="8">
        <f>SUMIFS(项目表!$AW$2:$AW$128,项目表!$D$2:$D$128,"通过",项目表!$F$2:$F$128,$C27)</f>
        <v>0</v>
      </c>
      <c r="L27" s="8">
        <f>SUMIFS(项目表!$AY$2:$AY$128,项目表!$D$2:$D$128,"通过",项目表!$F$2:$F$128,$C27)</f>
        <v>0</v>
      </c>
      <c r="M27" s="8">
        <f>SUMIFS(项目表!$BA$2:$BA$128,项目表!$D$2:$D$128,"通过",项目表!$F$2:$F$128,$C27)</f>
        <v>0</v>
      </c>
      <c r="N27" s="8">
        <f>SUMIFS(项目表!$BC$2:$BC$128,项目表!$D$2:$D$128,"通过",项目表!$F$2:$F$128,$C27)</f>
        <v>0</v>
      </c>
      <c r="O27" s="9">
        <f t="shared" si="3"/>
        <v>12</v>
      </c>
    </row>
    <row r="28" s="1" customFormat="1" customHeight="1" spans="1:15">
      <c r="A28" s="11">
        <v>25</v>
      </c>
      <c r="B28" s="12" t="s">
        <v>386</v>
      </c>
      <c r="C28" s="10" t="s">
        <v>828</v>
      </c>
      <c r="D28" s="8">
        <f>SUMIFS(项目表!$AK$2:$AK$128,项目表!$D$2:$D$128,"通过",项目表!$F$2:$F$128,$C28)</f>
        <v>0</v>
      </c>
      <c r="E28" s="8">
        <f>SUMIFS(项目表!$AM$2:$AM$128,项目表!$D$2:$D$128,"通过",项目表!$F$2:$F$128,$C28)</f>
        <v>0</v>
      </c>
      <c r="F28" s="9">
        <f t="shared" si="2"/>
        <v>0</v>
      </c>
      <c r="G28" s="8">
        <f>SUMIFS(项目表!$AO$2:$AO$128,项目表!$D$2:$D$128,"通过",项目表!$F$2:$F$128,$C28)</f>
        <v>0</v>
      </c>
      <c r="H28" s="8">
        <f>SUMIFS(项目表!$AQ$2:$AQ$128,项目表!$D$2:$D$128,"通过",项目表!$F$2:$F$128,$C28)</f>
        <v>0</v>
      </c>
      <c r="I28" s="8">
        <f>SUMIFS(项目表!$AS$2:$AS$128,项目表!$D$2:$D$128,"通过",项目表!$F$2:$F$128,$C28)</f>
        <v>0</v>
      </c>
      <c r="J28" s="8">
        <f>SUMIFS(项目表!$AU$2:$AU$128,项目表!$D$2:$D$128,"通过",项目表!$F$2:$F$128,$C28)</f>
        <v>0</v>
      </c>
      <c r="K28" s="8">
        <f>SUMIFS(项目表!$AW$2:$AW$128,项目表!$D$2:$D$128,"通过",项目表!$F$2:$F$128,$C28)</f>
        <v>0</v>
      </c>
      <c r="L28" s="8">
        <f>SUMIFS(项目表!$AY$2:$AY$128,项目表!$D$2:$D$128,"通过",项目表!$F$2:$F$128,$C28)</f>
        <v>0</v>
      </c>
      <c r="M28" s="8">
        <f>SUMIFS(项目表!$BA$2:$BA$128,项目表!$D$2:$D$128,"通过",项目表!$F$2:$F$128,$C28)</f>
        <v>0</v>
      </c>
      <c r="N28" s="8">
        <f>SUMIFS(项目表!$BC$2:$BC$128,项目表!$D$2:$D$128,"通过",项目表!$F$2:$F$128,$C28)</f>
        <v>0</v>
      </c>
      <c r="O28" s="9">
        <f t="shared" si="3"/>
        <v>0</v>
      </c>
    </row>
    <row r="29" s="1" customFormat="1" customHeight="1" spans="1:15">
      <c r="A29" s="7">
        <v>26</v>
      </c>
      <c r="B29" s="12" t="s">
        <v>386</v>
      </c>
      <c r="C29" s="10" t="s">
        <v>829</v>
      </c>
      <c r="D29" s="8">
        <f>SUMIFS(项目表!$AK$2:$AK$128,项目表!$D$2:$D$128,"通过",项目表!$F$2:$F$128,$C29)</f>
        <v>0</v>
      </c>
      <c r="E29" s="8">
        <f>SUMIFS(项目表!$AM$2:$AM$128,项目表!$D$2:$D$128,"通过",项目表!$F$2:$F$128,$C29)</f>
        <v>0</v>
      </c>
      <c r="F29" s="9">
        <f t="shared" si="2"/>
        <v>0</v>
      </c>
      <c r="G29" s="8">
        <f>SUMIFS(项目表!$AO$2:$AO$128,项目表!$D$2:$D$128,"通过",项目表!$F$2:$F$128,$C29)</f>
        <v>0</v>
      </c>
      <c r="H29" s="8">
        <f>SUMIFS(项目表!$AQ$2:$AQ$128,项目表!$D$2:$D$128,"通过",项目表!$F$2:$F$128,$C29)</f>
        <v>0</v>
      </c>
      <c r="I29" s="8">
        <f>SUMIFS(项目表!$AS$2:$AS$128,项目表!$D$2:$D$128,"通过",项目表!$F$2:$F$128,$C29)</f>
        <v>0</v>
      </c>
      <c r="J29" s="8">
        <f>SUMIFS(项目表!$AU$2:$AU$128,项目表!$D$2:$D$128,"通过",项目表!$F$2:$F$128,$C29)</f>
        <v>0</v>
      </c>
      <c r="K29" s="8">
        <f>SUMIFS(项目表!$AW$2:$AW$128,项目表!$D$2:$D$128,"通过",项目表!$F$2:$F$128,$C29)</f>
        <v>0</v>
      </c>
      <c r="L29" s="8">
        <f>SUMIFS(项目表!$AY$2:$AY$128,项目表!$D$2:$D$128,"通过",项目表!$F$2:$F$128,$C29)</f>
        <v>0</v>
      </c>
      <c r="M29" s="8">
        <f>SUMIFS(项目表!$BA$2:$BA$128,项目表!$D$2:$D$128,"通过",项目表!$F$2:$F$128,$C29)</f>
        <v>0</v>
      </c>
      <c r="N29" s="8">
        <f>SUMIFS(项目表!$BC$2:$BC$128,项目表!$D$2:$D$128,"通过",项目表!$F$2:$F$128,$C29)</f>
        <v>0</v>
      </c>
      <c r="O29" s="9">
        <f t="shared" si="3"/>
        <v>0</v>
      </c>
    </row>
    <row r="30" s="1" customFormat="1" customHeight="1" spans="1:15">
      <c r="A30" s="7">
        <v>27</v>
      </c>
      <c r="B30" s="12" t="s">
        <v>386</v>
      </c>
      <c r="C30" s="10" t="s">
        <v>17</v>
      </c>
      <c r="D30" s="8">
        <f>SUMIFS(项目表!$AK$2:$AK$128,项目表!$D$2:$D$128,"通过",项目表!$F$2:$F$128,$C30)</f>
        <v>0</v>
      </c>
      <c r="E30" s="8">
        <f>SUMIFS(项目表!$AM$2:$AM$128,项目表!$D$2:$D$128,"通过",项目表!$F$2:$F$128,$C30)</f>
        <v>1</v>
      </c>
      <c r="F30" s="9">
        <f t="shared" si="2"/>
        <v>1</v>
      </c>
      <c r="G30" s="8">
        <f>SUMIFS(项目表!$AO$2:$AO$128,项目表!$D$2:$D$128,"通过",项目表!$F$2:$F$128,$C30)</f>
        <v>0</v>
      </c>
      <c r="H30" s="8">
        <f>SUMIFS(项目表!$AQ$2:$AQ$128,项目表!$D$2:$D$128,"通过",项目表!$F$2:$F$128,$C30)</f>
        <v>0</v>
      </c>
      <c r="I30" s="8">
        <f>SUMIFS(项目表!$AS$2:$AS$128,项目表!$D$2:$D$128,"通过",项目表!$F$2:$F$128,$C30)</f>
        <v>0</v>
      </c>
      <c r="J30" s="8">
        <f>SUMIFS(项目表!$AU$2:$AU$128,项目表!$D$2:$D$128,"通过",项目表!$F$2:$F$128,$C30)</f>
        <v>0</v>
      </c>
      <c r="K30" s="8">
        <f>SUMIFS(项目表!$AW$2:$AW$128,项目表!$D$2:$D$128,"通过",项目表!$F$2:$F$128,$C30)</f>
        <v>0</v>
      </c>
      <c r="L30" s="8">
        <f>SUMIFS(项目表!$AY$2:$AY$128,项目表!$D$2:$D$128,"通过",项目表!$F$2:$F$128,$C30)</f>
        <v>0</v>
      </c>
      <c r="M30" s="8">
        <f>SUMIFS(项目表!$BA$2:$BA$128,项目表!$D$2:$D$128,"通过",项目表!$F$2:$F$128,$C30)</f>
        <v>0</v>
      </c>
      <c r="N30" s="8">
        <f>SUMIFS(项目表!$BC$2:$BC$128,项目表!$D$2:$D$128,"通过",项目表!$F$2:$F$128,$C30)</f>
        <v>0</v>
      </c>
      <c r="O30" s="9">
        <f t="shared" si="3"/>
        <v>0</v>
      </c>
    </row>
    <row r="31" s="1" customFormat="1" customHeight="1" spans="1:15">
      <c r="A31" s="7">
        <v>28</v>
      </c>
      <c r="B31" s="12" t="s">
        <v>386</v>
      </c>
      <c r="C31" s="10" t="s">
        <v>830</v>
      </c>
      <c r="D31" s="8">
        <f>SUMIFS(项目表!$AK$2:$AK$128,项目表!$D$2:$D$128,"通过",项目表!$F$2:$F$128,$C31)</f>
        <v>0</v>
      </c>
      <c r="E31" s="8">
        <f>SUMIFS(项目表!$AM$2:$AM$128,项目表!$D$2:$D$128,"通过",项目表!$F$2:$F$128,$C31)</f>
        <v>0</v>
      </c>
      <c r="F31" s="9">
        <f t="shared" si="2"/>
        <v>0</v>
      </c>
      <c r="G31" s="8">
        <f>SUMIFS(项目表!$AO$2:$AO$128,项目表!$D$2:$D$128,"通过",项目表!$F$2:$F$128,$C31)</f>
        <v>0</v>
      </c>
      <c r="H31" s="8">
        <f>SUMIFS(项目表!$AQ$2:$AQ$128,项目表!$D$2:$D$128,"通过",项目表!$F$2:$F$128,$C31)</f>
        <v>0</v>
      </c>
      <c r="I31" s="8">
        <f>SUMIFS(项目表!$AS$2:$AS$128,项目表!$D$2:$D$128,"通过",项目表!$F$2:$F$128,$C31)</f>
        <v>0</v>
      </c>
      <c r="J31" s="8">
        <f>SUMIFS(项目表!$AU$2:$AU$128,项目表!$D$2:$D$128,"通过",项目表!$F$2:$F$128,$C31)</f>
        <v>0</v>
      </c>
      <c r="K31" s="8">
        <f>SUMIFS(项目表!$AW$2:$AW$128,项目表!$D$2:$D$128,"通过",项目表!$F$2:$F$128,$C31)</f>
        <v>0</v>
      </c>
      <c r="L31" s="8">
        <f>SUMIFS(项目表!$AY$2:$AY$128,项目表!$D$2:$D$128,"通过",项目表!$F$2:$F$128,$C31)</f>
        <v>0</v>
      </c>
      <c r="M31" s="8">
        <f>SUMIFS(项目表!$BA$2:$BA$128,项目表!$D$2:$D$128,"通过",项目表!$F$2:$F$128,$C31)</f>
        <v>0</v>
      </c>
      <c r="N31" s="8">
        <f>SUMIFS(项目表!$BC$2:$BC$128,项目表!$D$2:$D$128,"通过",项目表!$F$2:$F$128,$C31)</f>
        <v>0</v>
      </c>
      <c r="O31" s="9">
        <f t="shared" si="3"/>
        <v>0</v>
      </c>
    </row>
    <row r="32" s="1" customFormat="1" customHeight="1" spans="1:15">
      <c r="A32" s="11">
        <v>29</v>
      </c>
      <c r="B32" s="12" t="s">
        <v>525</v>
      </c>
      <c r="C32" s="7" t="s">
        <v>525</v>
      </c>
      <c r="D32" s="8">
        <f>SUMIFS(项目表!$AK$2:$AK$128,项目表!$D$2:$D$128,"通过",项目表!$F$2:$F$128,$C32)</f>
        <v>0</v>
      </c>
      <c r="E32" s="8">
        <f>SUMIFS(项目表!$AM$2:$AM$128,项目表!$D$2:$D$128,"通过",项目表!$F$2:$F$128,$C32)</f>
        <v>0</v>
      </c>
      <c r="F32" s="9">
        <f t="shared" si="2"/>
        <v>0</v>
      </c>
      <c r="G32" s="8">
        <f>SUMIFS(项目表!$AO$2:$AO$128,项目表!$D$2:$D$128,"通过",项目表!$F$2:$F$128,$C32)</f>
        <v>0</v>
      </c>
      <c r="H32" s="8">
        <f>SUMIFS(项目表!$AQ$2:$AQ$128,项目表!$D$2:$D$128,"通过",项目表!$F$2:$F$128,$C32)</f>
        <v>0</v>
      </c>
      <c r="I32" s="8">
        <f>SUMIFS(项目表!$AS$2:$AS$128,项目表!$D$2:$D$128,"通过",项目表!$F$2:$F$128,$C32)</f>
        <v>0</v>
      </c>
      <c r="J32" s="8">
        <f>SUMIFS(项目表!$AU$2:$AU$128,项目表!$D$2:$D$128,"通过",项目表!$F$2:$F$128,$C32)</f>
        <v>0</v>
      </c>
      <c r="K32" s="8">
        <f>SUMIFS(项目表!$AW$2:$AW$128,项目表!$D$2:$D$128,"通过",项目表!$F$2:$F$128,$C32)</f>
        <v>0</v>
      </c>
      <c r="L32" s="8">
        <f>SUMIFS(项目表!$AY$2:$AY$128,项目表!$D$2:$D$128,"通过",项目表!$F$2:$F$128,$C32)</f>
        <v>0</v>
      </c>
      <c r="M32" s="8">
        <f>SUMIFS(项目表!$BA$2:$BA$128,项目表!$D$2:$D$128,"通过",项目表!$F$2:$F$128,$C32)</f>
        <v>0</v>
      </c>
      <c r="N32" s="8">
        <f>SUMIFS(项目表!$BC$2:$BC$128,项目表!$D$2:$D$128,"通过",项目表!$F$2:$F$128,$C32)</f>
        <v>0</v>
      </c>
      <c r="O32" s="9">
        <f t="shared" si="3"/>
        <v>0</v>
      </c>
    </row>
    <row r="33" s="1" customFormat="1" customHeight="1" spans="1:15">
      <c r="A33" s="7">
        <v>30</v>
      </c>
      <c r="B33" s="12" t="s">
        <v>525</v>
      </c>
      <c r="C33" s="10" t="s">
        <v>526</v>
      </c>
      <c r="D33" s="8">
        <f>SUMIFS(项目表!$AK$2:$AK$128,项目表!$D$2:$D$128,"通过",项目表!$F$2:$F$128,$C33)</f>
        <v>0</v>
      </c>
      <c r="E33" s="8">
        <f>SUMIFS(项目表!$AM$2:$AM$128,项目表!$D$2:$D$128,"通过",项目表!$F$2:$F$128,$C33)</f>
        <v>1</v>
      </c>
      <c r="F33" s="9">
        <f t="shared" si="2"/>
        <v>1</v>
      </c>
      <c r="G33" s="8">
        <f>SUMIFS(项目表!$AO$2:$AO$128,项目表!$D$2:$D$128,"通过",项目表!$F$2:$F$128,$C33)</f>
        <v>0</v>
      </c>
      <c r="H33" s="8">
        <f>SUMIFS(项目表!$AQ$2:$AQ$128,项目表!$D$2:$D$128,"通过",项目表!$F$2:$F$128,$C33)</f>
        <v>0</v>
      </c>
      <c r="I33" s="8">
        <f>SUMIFS(项目表!$AS$2:$AS$128,项目表!$D$2:$D$128,"通过",项目表!$F$2:$F$128,$C33)</f>
        <v>0</v>
      </c>
      <c r="J33" s="8">
        <f>SUMIFS(项目表!$AU$2:$AU$128,项目表!$D$2:$D$128,"通过",项目表!$F$2:$F$128,$C33)</f>
        <v>4</v>
      </c>
      <c r="K33" s="8">
        <f>SUMIFS(项目表!$AW$2:$AW$128,项目表!$D$2:$D$128,"通过",项目表!$F$2:$F$128,$C33)</f>
        <v>0</v>
      </c>
      <c r="L33" s="8">
        <f>SUMIFS(项目表!$AY$2:$AY$128,项目表!$D$2:$D$128,"通过",项目表!$F$2:$F$128,$C33)</f>
        <v>0</v>
      </c>
      <c r="M33" s="8">
        <f>SUMIFS(项目表!$BA$2:$BA$128,项目表!$D$2:$D$128,"通过",项目表!$F$2:$F$128,$C33)</f>
        <v>0</v>
      </c>
      <c r="N33" s="8">
        <f>SUMIFS(项目表!$BC$2:$BC$128,项目表!$D$2:$D$128,"通过",项目表!$F$2:$F$128,$C33)</f>
        <v>0</v>
      </c>
      <c r="O33" s="9">
        <f t="shared" si="3"/>
        <v>4</v>
      </c>
    </row>
    <row r="34" s="1" customFormat="1" customHeight="1" spans="1:15">
      <c r="A34" s="7">
        <v>31</v>
      </c>
      <c r="B34" s="12" t="s">
        <v>258</v>
      </c>
      <c r="C34" s="10" t="s">
        <v>259</v>
      </c>
      <c r="D34" s="8">
        <f>SUMIFS(项目表!$AK$2:$AK$128,项目表!$D$2:$D$128,"通过",项目表!$F$2:$F$128,$C34)</f>
        <v>0</v>
      </c>
      <c r="E34" s="8">
        <f>SUMIFS(项目表!$AM$2:$AM$128,项目表!$D$2:$D$128,"通过",项目表!$F$2:$F$128,$C34)</f>
        <v>0</v>
      </c>
      <c r="F34" s="9">
        <f t="shared" si="2"/>
        <v>0</v>
      </c>
      <c r="G34" s="8">
        <f>SUMIFS(项目表!$AO$2:$AO$128,项目表!$D$2:$D$128,"通过",项目表!$F$2:$F$128,$C34)</f>
        <v>0</v>
      </c>
      <c r="H34" s="8">
        <f>SUMIFS(项目表!$AQ$2:$AQ$128,项目表!$D$2:$D$128,"通过",项目表!$F$2:$F$128,$C34)</f>
        <v>0</v>
      </c>
      <c r="I34" s="8">
        <f>SUMIFS(项目表!$AS$2:$AS$128,项目表!$D$2:$D$128,"通过",项目表!$F$2:$F$128,$C34)</f>
        <v>4</v>
      </c>
      <c r="J34" s="8">
        <f>SUMIFS(项目表!$AU$2:$AU$128,项目表!$D$2:$D$128,"通过",项目表!$F$2:$F$128,$C34)</f>
        <v>0</v>
      </c>
      <c r="K34" s="8">
        <f>SUMIFS(项目表!$AW$2:$AW$128,项目表!$D$2:$D$128,"通过",项目表!$F$2:$F$128,$C34)</f>
        <v>0</v>
      </c>
      <c r="L34" s="8">
        <f>SUMIFS(项目表!$AY$2:$AY$128,项目表!$D$2:$D$128,"通过",项目表!$F$2:$F$128,$C34)</f>
        <v>0</v>
      </c>
      <c r="M34" s="8">
        <f>SUMIFS(项目表!$BA$2:$BA$128,项目表!$D$2:$D$128,"通过",项目表!$F$2:$F$128,$C34)</f>
        <v>0</v>
      </c>
      <c r="N34" s="8">
        <f>SUMIFS(项目表!$BC$2:$BC$128,项目表!$D$2:$D$128,"通过",项目表!$F$2:$F$128,$C34)</f>
        <v>0</v>
      </c>
      <c r="O34" s="9">
        <f t="shared" si="3"/>
        <v>4</v>
      </c>
    </row>
    <row r="35" s="1" customFormat="1" customHeight="1" spans="1:15">
      <c r="A35" s="11">
        <v>32</v>
      </c>
      <c r="B35" s="12" t="s">
        <v>258</v>
      </c>
      <c r="C35" s="10" t="s">
        <v>264</v>
      </c>
      <c r="D35" s="8">
        <f>SUMIFS(项目表!$AK$2:$AK$128,项目表!$D$2:$D$128,"通过",项目表!$F$2:$F$128,$C35)</f>
        <v>0</v>
      </c>
      <c r="E35" s="8">
        <f>SUMIFS(项目表!$AM$2:$AM$128,项目表!$D$2:$D$128,"通过",项目表!$F$2:$F$128,$C35)</f>
        <v>1</v>
      </c>
      <c r="F35" s="9">
        <f t="shared" si="2"/>
        <v>1</v>
      </c>
      <c r="G35" s="8">
        <f>SUMIFS(项目表!$AO$2:$AO$128,项目表!$D$2:$D$128,"通过",项目表!$F$2:$F$128,$C35)</f>
        <v>5</v>
      </c>
      <c r="H35" s="8">
        <f>SUMIFS(项目表!$AQ$2:$AQ$128,项目表!$D$2:$D$128,"通过",项目表!$F$2:$F$128,$C35)</f>
        <v>0</v>
      </c>
      <c r="I35" s="8">
        <f>SUMIFS(项目表!$AS$2:$AS$128,项目表!$D$2:$D$128,"通过",项目表!$F$2:$F$128,$C35)</f>
        <v>0</v>
      </c>
      <c r="J35" s="8">
        <f>SUMIFS(项目表!$AU$2:$AU$128,项目表!$D$2:$D$128,"通过",项目表!$F$2:$F$128,$C35)</f>
        <v>0</v>
      </c>
      <c r="K35" s="8">
        <f>SUMIFS(项目表!$AW$2:$AW$128,项目表!$D$2:$D$128,"通过",项目表!$F$2:$F$128,$C35)</f>
        <v>0</v>
      </c>
      <c r="L35" s="8">
        <f>SUMIFS(项目表!$AY$2:$AY$128,项目表!$D$2:$D$128,"通过",项目表!$F$2:$F$128,$C35)</f>
        <v>0</v>
      </c>
      <c r="M35" s="8">
        <f>SUMIFS(项目表!$BA$2:$BA$128,项目表!$D$2:$D$128,"通过",项目表!$F$2:$F$128,$C35)</f>
        <v>0</v>
      </c>
      <c r="N35" s="8">
        <f>SUMIFS(项目表!$BC$2:$BC$128,项目表!$D$2:$D$128,"通过",项目表!$F$2:$F$128,$C35)</f>
        <v>0</v>
      </c>
      <c r="O35" s="9">
        <f t="shared" si="3"/>
        <v>5</v>
      </c>
    </row>
    <row r="36" s="1" customFormat="1" customHeight="1" spans="1:15">
      <c r="A36" s="7">
        <v>33</v>
      </c>
      <c r="B36" s="12" t="s">
        <v>258</v>
      </c>
      <c r="C36" s="10" t="s">
        <v>276</v>
      </c>
      <c r="D36" s="8">
        <f>SUMIFS(项目表!$AK$2:$AK$128,项目表!$D$2:$D$128,"通过",项目表!$F$2:$F$128,$C36)</f>
        <v>0</v>
      </c>
      <c r="E36" s="8">
        <f>SUMIFS(项目表!$AM$2:$AM$128,项目表!$D$2:$D$128,"通过",项目表!$F$2:$F$128,$C36)</f>
        <v>0</v>
      </c>
      <c r="F36" s="9">
        <f t="shared" si="2"/>
        <v>0</v>
      </c>
      <c r="G36" s="8">
        <f>SUMIFS(项目表!$AO$2:$AO$128,项目表!$D$2:$D$128,"通过",项目表!$F$2:$F$128,$C36)</f>
        <v>0</v>
      </c>
      <c r="H36" s="8">
        <f>SUMIFS(项目表!$AQ$2:$AQ$128,项目表!$D$2:$D$128,"通过",项目表!$F$2:$F$128,$C36)</f>
        <v>0</v>
      </c>
      <c r="I36" s="8">
        <f>SUMIFS(项目表!$AS$2:$AS$128,项目表!$D$2:$D$128,"通过",项目表!$F$2:$F$128,$C36)</f>
        <v>0</v>
      </c>
      <c r="J36" s="8">
        <f>SUMIFS(项目表!$AU$2:$AU$128,项目表!$D$2:$D$128,"通过",项目表!$F$2:$F$128,$C36)</f>
        <v>0</v>
      </c>
      <c r="K36" s="8">
        <f>SUMIFS(项目表!$AW$2:$AW$128,项目表!$D$2:$D$128,"通过",项目表!$F$2:$F$128,$C36)</f>
        <v>0</v>
      </c>
      <c r="L36" s="8">
        <f>SUMIFS(项目表!$AY$2:$AY$128,项目表!$D$2:$D$128,"通过",项目表!$F$2:$F$128,$C36)</f>
        <v>0</v>
      </c>
      <c r="M36" s="8">
        <f>SUMIFS(项目表!$BA$2:$BA$128,项目表!$D$2:$D$128,"通过",项目表!$F$2:$F$128,$C36)</f>
        <v>0</v>
      </c>
      <c r="N36" s="8">
        <f>SUMIFS(项目表!$BC$2:$BC$128,项目表!$D$2:$D$128,"通过",项目表!$F$2:$F$128,$C36)</f>
        <v>0</v>
      </c>
      <c r="O36" s="9">
        <f t="shared" si="3"/>
        <v>0</v>
      </c>
    </row>
    <row r="37" s="1" customFormat="1" customHeight="1" spans="1:15">
      <c r="A37" s="7">
        <v>34</v>
      </c>
      <c r="B37" s="12" t="s">
        <v>579</v>
      </c>
      <c r="C37" s="7" t="s">
        <v>579</v>
      </c>
      <c r="D37" s="8">
        <f>SUMIFS(项目表!$AK$2:$AK$128,项目表!$D$2:$D$128,"通过",项目表!$F$2:$F$128,$C37)</f>
        <v>0</v>
      </c>
      <c r="E37" s="8">
        <f>SUMIFS(项目表!$AM$2:$AM$128,项目表!$D$2:$D$128,"通过",项目表!$F$2:$F$128,$C37)</f>
        <v>0</v>
      </c>
      <c r="F37" s="9">
        <f t="shared" ref="F37:F72" si="4">SUM(D37:E37)</f>
        <v>0</v>
      </c>
      <c r="G37" s="8">
        <f>SUMIFS(项目表!$AO$2:$AO$128,项目表!$D$2:$D$128,"通过",项目表!$F$2:$F$128,$C37)</f>
        <v>0</v>
      </c>
      <c r="H37" s="8">
        <f>SUMIFS(项目表!$AQ$2:$AQ$128,项目表!$D$2:$D$128,"通过",项目表!$F$2:$F$128,$C37)</f>
        <v>0</v>
      </c>
      <c r="I37" s="8">
        <f>SUMIFS(项目表!$AS$2:$AS$128,项目表!$D$2:$D$128,"通过",项目表!$F$2:$F$128,$C37)</f>
        <v>0</v>
      </c>
      <c r="J37" s="8">
        <f>SUMIFS(项目表!$AU$2:$AU$128,项目表!$D$2:$D$128,"通过",项目表!$F$2:$F$128,$C37)</f>
        <v>0</v>
      </c>
      <c r="K37" s="8">
        <f>SUMIFS(项目表!$AW$2:$AW$128,项目表!$D$2:$D$128,"通过",项目表!$F$2:$F$128,$C37)</f>
        <v>0</v>
      </c>
      <c r="L37" s="8">
        <f>SUMIFS(项目表!$AY$2:$AY$128,项目表!$D$2:$D$128,"通过",项目表!$F$2:$F$128,$C37)</f>
        <v>0</v>
      </c>
      <c r="M37" s="8">
        <f>SUMIFS(项目表!$BA$2:$BA$128,项目表!$D$2:$D$128,"通过",项目表!$F$2:$F$128,$C37)</f>
        <v>0</v>
      </c>
      <c r="N37" s="8">
        <f>SUMIFS(项目表!$BC$2:$BC$128,项目表!$D$2:$D$128,"通过",项目表!$F$2:$F$128,$C37)</f>
        <v>0</v>
      </c>
      <c r="O37" s="9">
        <f t="shared" ref="O37:O72" si="5">SUM(G37:N37)</f>
        <v>0</v>
      </c>
    </row>
    <row r="38" s="1" customFormat="1" customHeight="1" spans="1:15">
      <c r="A38" s="11">
        <v>35</v>
      </c>
      <c r="B38" s="12" t="s">
        <v>579</v>
      </c>
      <c r="C38" s="10" t="s">
        <v>831</v>
      </c>
      <c r="D38" s="8">
        <f>SUMIFS(项目表!$AK$2:$AK$128,项目表!$D$2:$D$128,"通过",项目表!$F$2:$F$128,$C38)</f>
        <v>0</v>
      </c>
      <c r="E38" s="8">
        <f>SUMIFS(项目表!$AM$2:$AM$128,项目表!$D$2:$D$128,"通过",项目表!$F$2:$F$128,$C38)</f>
        <v>0</v>
      </c>
      <c r="F38" s="9">
        <f t="shared" si="4"/>
        <v>0</v>
      </c>
      <c r="G38" s="8">
        <f>SUMIFS(项目表!$AO$2:$AO$128,项目表!$D$2:$D$128,"通过",项目表!$F$2:$F$128,$C38)</f>
        <v>0</v>
      </c>
      <c r="H38" s="8">
        <f>SUMIFS(项目表!$AQ$2:$AQ$128,项目表!$D$2:$D$128,"通过",项目表!$F$2:$F$128,$C38)</f>
        <v>0</v>
      </c>
      <c r="I38" s="8">
        <f>SUMIFS(项目表!$AS$2:$AS$128,项目表!$D$2:$D$128,"通过",项目表!$F$2:$F$128,$C38)</f>
        <v>0</v>
      </c>
      <c r="J38" s="8">
        <f>SUMIFS(项目表!$AU$2:$AU$128,项目表!$D$2:$D$128,"通过",项目表!$F$2:$F$128,$C38)</f>
        <v>0</v>
      </c>
      <c r="K38" s="8">
        <f>SUMIFS(项目表!$AW$2:$AW$128,项目表!$D$2:$D$128,"通过",项目表!$F$2:$F$128,$C38)</f>
        <v>0</v>
      </c>
      <c r="L38" s="8">
        <f>SUMIFS(项目表!$AY$2:$AY$128,项目表!$D$2:$D$128,"通过",项目表!$F$2:$F$128,$C38)</f>
        <v>0</v>
      </c>
      <c r="M38" s="8">
        <f>SUMIFS(项目表!$BA$2:$BA$128,项目表!$D$2:$D$128,"通过",项目表!$F$2:$F$128,$C38)</f>
        <v>0</v>
      </c>
      <c r="N38" s="8">
        <f>SUMIFS(项目表!$BC$2:$BC$128,项目表!$D$2:$D$128,"通过",项目表!$F$2:$F$128,$C38)</f>
        <v>0</v>
      </c>
      <c r="O38" s="9">
        <f t="shared" si="5"/>
        <v>0</v>
      </c>
    </row>
    <row r="39" s="1" customFormat="1" customHeight="1" spans="1:15">
      <c r="A39" s="7">
        <v>36</v>
      </c>
      <c r="B39" s="12" t="s">
        <v>579</v>
      </c>
      <c r="C39" s="10" t="s">
        <v>580</v>
      </c>
      <c r="D39" s="8">
        <f>SUMIFS(项目表!$AK$2:$AK$128,项目表!$D$2:$D$128,"通过",项目表!$F$2:$F$128,$C39)</f>
        <v>0</v>
      </c>
      <c r="E39" s="8">
        <f>SUMIFS(项目表!$AM$2:$AM$128,项目表!$D$2:$D$128,"通过",项目表!$F$2:$F$128,$C39)</f>
        <v>0</v>
      </c>
      <c r="F39" s="9">
        <f t="shared" si="4"/>
        <v>0</v>
      </c>
      <c r="G39" s="8">
        <f>SUMIFS(项目表!$AO$2:$AO$128,项目表!$D$2:$D$128,"通过",项目表!$F$2:$F$128,$C39)</f>
        <v>0</v>
      </c>
      <c r="H39" s="8">
        <f>SUMIFS(项目表!$AQ$2:$AQ$128,项目表!$D$2:$D$128,"通过",项目表!$F$2:$F$128,$C39)</f>
        <v>0</v>
      </c>
      <c r="I39" s="8">
        <f>SUMIFS(项目表!$AS$2:$AS$128,项目表!$D$2:$D$128,"通过",项目表!$F$2:$F$128,$C39)</f>
        <v>0</v>
      </c>
      <c r="J39" s="8">
        <f>SUMIFS(项目表!$AU$2:$AU$128,项目表!$D$2:$D$128,"通过",项目表!$F$2:$F$128,$C39)</f>
        <v>4</v>
      </c>
      <c r="K39" s="8">
        <f>SUMIFS(项目表!$AW$2:$AW$128,项目表!$D$2:$D$128,"通过",项目表!$F$2:$F$128,$C39)</f>
        <v>5</v>
      </c>
      <c r="L39" s="8">
        <f>SUMIFS(项目表!$AY$2:$AY$128,项目表!$D$2:$D$128,"通过",项目表!$F$2:$F$128,$C39)</f>
        <v>0</v>
      </c>
      <c r="M39" s="8">
        <f>SUMIFS(项目表!$BA$2:$BA$128,项目表!$D$2:$D$128,"通过",项目表!$F$2:$F$128,$C39)</f>
        <v>0</v>
      </c>
      <c r="N39" s="8">
        <f>SUMIFS(项目表!$BC$2:$BC$128,项目表!$D$2:$D$128,"通过",项目表!$F$2:$F$128,$C39)</f>
        <v>0</v>
      </c>
      <c r="O39" s="9">
        <f t="shared" si="5"/>
        <v>9</v>
      </c>
    </row>
    <row r="40" s="1" customFormat="1" customHeight="1" spans="1:15">
      <c r="A40" s="7">
        <v>37</v>
      </c>
      <c r="B40" s="12" t="s">
        <v>579</v>
      </c>
      <c r="C40" s="10" t="s">
        <v>832</v>
      </c>
      <c r="D40" s="8">
        <f>SUMIFS(项目表!$AK$2:$AK$128,项目表!$D$2:$D$128,"通过",项目表!$F$2:$F$128,$C40)</f>
        <v>0</v>
      </c>
      <c r="E40" s="8">
        <f>SUMIFS(项目表!$AM$2:$AM$128,项目表!$D$2:$D$128,"通过",项目表!$F$2:$F$128,$C40)</f>
        <v>0</v>
      </c>
      <c r="F40" s="9">
        <f t="shared" si="4"/>
        <v>0</v>
      </c>
      <c r="G40" s="8">
        <f>SUMIFS(项目表!$AO$2:$AO$128,项目表!$D$2:$D$128,"通过",项目表!$F$2:$F$128,$C40)</f>
        <v>0</v>
      </c>
      <c r="H40" s="8">
        <f>SUMIFS(项目表!$AQ$2:$AQ$128,项目表!$D$2:$D$128,"通过",项目表!$F$2:$F$128,$C40)</f>
        <v>0</v>
      </c>
      <c r="I40" s="8">
        <f>SUMIFS(项目表!$AS$2:$AS$128,项目表!$D$2:$D$128,"通过",项目表!$F$2:$F$128,$C40)</f>
        <v>0</v>
      </c>
      <c r="J40" s="8">
        <f>SUMIFS(项目表!$AU$2:$AU$128,项目表!$D$2:$D$128,"通过",项目表!$F$2:$F$128,$C40)</f>
        <v>0</v>
      </c>
      <c r="K40" s="8">
        <f>SUMIFS(项目表!$AW$2:$AW$128,项目表!$D$2:$D$128,"通过",项目表!$F$2:$F$128,$C40)</f>
        <v>0</v>
      </c>
      <c r="L40" s="8">
        <f>SUMIFS(项目表!$AY$2:$AY$128,项目表!$D$2:$D$128,"通过",项目表!$F$2:$F$128,$C40)</f>
        <v>0</v>
      </c>
      <c r="M40" s="8">
        <f>SUMIFS(项目表!$BA$2:$BA$128,项目表!$D$2:$D$128,"通过",项目表!$F$2:$F$128,$C40)</f>
        <v>0</v>
      </c>
      <c r="N40" s="8">
        <f>SUMIFS(项目表!$BC$2:$BC$128,项目表!$D$2:$D$128,"通过",项目表!$F$2:$F$128,$C40)</f>
        <v>0</v>
      </c>
      <c r="O40" s="9">
        <f t="shared" si="5"/>
        <v>0</v>
      </c>
    </row>
    <row r="41" s="1" customFormat="1" customHeight="1" spans="1:15">
      <c r="A41" s="11">
        <v>38</v>
      </c>
      <c r="B41" s="12" t="s">
        <v>286</v>
      </c>
      <c r="C41" s="7" t="s">
        <v>286</v>
      </c>
      <c r="D41" s="8">
        <f>SUMIFS(项目表!$AK$2:$AK$128,项目表!$D$2:$D$128,"通过",项目表!$F$2:$F$128,$C41)</f>
        <v>0</v>
      </c>
      <c r="E41" s="8">
        <f>SUMIFS(项目表!$AM$2:$AM$128,项目表!$D$2:$D$128,"通过",项目表!$F$2:$F$128,$C41)</f>
        <v>0</v>
      </c>
      <c r="F41" s="9">
        <f t="shared" si="4"/>
        <v>0</v>
      </c>
      <c r="G41" s="8">
        <f>SUMIFS(项目表!$AO$2:$AO$128,项目表!$D$2:$D$128,"通过",项目表!$F$2:$F$128,$C41)</f>
        <v>0</v>
      </c>
      <c r="H41" s="8">
        <f>SUMIFS(项目表!$AQ$2:$AQ$128,项目表!$D$2:$D$128,"通过",项目表!$F$2:$F$128,$C41)</f>
        <v>0</v>
      </c>
      <c r="I41" s="8">
        <f>SUMIFS(项目表!$AS$2:$AS$128,项目表!$D$2:$D$128,"通过",项目表!$F$2:$F$128,$C41)</f>
        <v>0</v>
      </c>
      <c r="J41" s="8">
        <f>SUMIFS(项目表!$AU$2:$AU$128,项目表!$D$2:$D$128,"通过",项目表!$F$2:$F$128,$C41)</f>
        <v>0</v>
      </c>
      <c r="K41" s="8">
        <f>SUMIFS(项目表!$AW$2:$AW$128,项目表!$D$2:$D$128,"通过",项目表!$F$2:$F$128,$C41)</f>
        <v>0</v>
      </c>
      <c r="L41" s="8">
        <f>SUMIFS(项目表!$AY$2:$AY$128,项目表!$D$2:$D$128,"通过",项目表!$F$2:$F$128,$C41)</f>
        <v>0</v>
      </c>
      <c r="M41" s="8">
        <f>SUMIFS(项目表!$BA$2:$BA$128,项目表!$D$2:$D$128,"通过",项目表!$F$2:$F$128,$C41)</f>
        <v>0</v>
      </c>
      <c r="N41" s="8">
        <f>SUMIFS(项目表!$BC$2:$BC$128,项目表!$D$2:$D$128,"通过",项目表!$F$2:$F$128,$C41)</f>
        <v>0</v>
      </c>
      <c r="O41" s="9">
        <f t="shared" si="5"/>
        <v>0</v>
      </c>
    </row>
    <row r="42" s="1" customFormat="1" customHeight="1" spans="1:15">
      <c r="A42" s="7">
        <v>39</v>
      </c>
      <c r="B42" s="12" t="s">
        <v>286</v>
      </c>
      <c r="C42" s="10" t="s">
        <v>833</v>
      </c>
      <c r="D42" s="8">
        <f>SUMIFS(项目表!$AK$2:$AK$128,项目表!$D$2:$D$128,"通过",项目表!$F$2:$F$128,$C42)</f>
        <v>0</v>
      </c>
      <c r="E42" s="8">
        <f>SUMIFS(项目表!$AM$2:$AM$128,项目表!$D$2:$D$128,"通过",项目表!$F$2:$F$128,$C42)</f>
        <v>0</v>
      </c>
      <c r="F42" s="9">
        <f t="shared" si="4"/>
        <v>0</v>
      </c>
      <c r="G42" s="8">
        <f>SUMIFS(项目表!$AO$2:$AO$128,项目表!$D$2:$D$128,"通过",项目表!$F$2:$F$128,$C42)</f>
        <v>0</v>
      </c>
      <c r="H42" s="8">
        <f>SUMIFS(项目表!$AQ$2:$AQ$128,项目表!$D$2:$D$128,"通过",项目表!$F$2:$F$128,$C42)</f>
        <v>0</v>
      </c>
      <c r="I42" s="8">
        <f>SUMIFS(项目表!$AS$2:$AS$128,项目表!$D$2:$D$128,"通过",项目表!$F$2:$F$128,$C42)</f>
        <v>0</v>
      </c>
      <c r="J42" s="8">
        <f>SUMIFS(项目表!$AU$2:$AU$128,项目表!$D$2:$D$128,"通过",项目表!$F$2:$F$128,$C42)</f>
        <v>0</v>
      </c>
      <c r="K42" s="8">
        <f>SUMIFS(项目表!$AW$2:$AW$128,项目表!$D$2:$D$128,"通过",项目表!$F$2:$F$128,$C42)</f>
        <v>0</v>
      </c>
      <c r="L42" s="8">
        <f>SUMIFS(项目表!$AY$2:$AY$128,项目表!$D$2:$D$128,"通过",项目表!$F$2:$F$128,$C42)</f>
        <v>0</v>
      </c>
      <c r="M42" s="8">
        <f>SUMIFS(项目表!$BA$2:$BA$128,项目表!$D$2:$D$128,"通过",项目表!$F$2:$F$128,$C42)</f>
        <v>0</v>
      </c>
      <c r="N42" s="8">
        <f>SUMIFS(项目表!$BC$2:$BC$128,项目表!$D$2:$D$128,"通过",项目表!$F$2:$F$128,$C42)</f>
        <v>0</v>
      </c>
      <c r="O42" s="9">
        <f t="shared" si="5"/>
        <v>0</v>
      </c>
    </row>
    <row r="43" s="1" customFormat="1" customHeight="1" spans="1:15">
      <c r="A43" s="7">
        <v>40</v>
      </c>
      <c r="B43" s="12" t="s">
        <v>286</v>
      </c>
      <c r="C43" s="10" t="s">
        <v>834</v>
      </c>
      <c r="D43" s="8">
        <f>SUMIFS(项目表!$AK$2:$AK$128,项目表!$D$2:$D$128,"通过",项目表!$F$2:$F$128,$C43)</f>
        <v>0</v>
      </c>
      <c r="E43" s="8">
        <f>SUMIFS(项目表!$AM$2:$AM$128,项目表!$D$2:$D$128,"通过",项目表!$F$2:$F$128,$C43)</f>
        <v>0</v>
      </c>
      <c r="F43" s="9">
        <f t="shared" si="4"/>
        <v>0</v>
      </c>
      <c r="G43" s="8">
        <f>SUMIFS(项目表!$AO$2:$AO$128,项目表!$D$2:$D$128,"通过",项目表!$F$2:$F$128,$C43)</f>
        <v>0</v>
      </c>
      <c r="H43" s="8">
        <f>SUMIFS(项目表!$AQ$2:$AQ$128,项目表!$D$2:$D$128,"通过",项目表!$F$2:$F$128,$C43)</f>
        <v>0</v>
      </c>
      <c r="I43" s="8">
        <f>SUMIFS(项目表!$AS$2:$AS$128,项目表!$D$2:$D$128,"通过",项目表!$F$2:$F$128,$C43)</f>
        <v>0</v>
      </c>
      <c r="J43" s="8">
        <f>SUMIFS(项目表!$AU$2:$AU$128,项目表!$D$2:$D$128,"通过",项目表!$F$2:$F$128,$C43)</f>
        <v>0</v>
      </c>
      <c r="K43" s="8">
        <f>SUMIFS(项目表!$AW$2:$AW$128,项目表!$D$2:$D$128,"通过",项目表!$F$2:$F$128,$C43)</f>
        <v>0</v>
      </c>
      <c r="L43" s="8">
        <f>SUMIFS(项目表!$AY$2:$AY$128,项目表!$D$2:$D$128,"通过",项目表!$F$2:$F$128,$C43)</f>
        <v>0</v>
      </c>
      <c r="M43" s="8">
        <f>SUMIFS(项目表!$BA$2:$BA$128,项目表!$D$2:$D$128,"通过",项目表!$F$2:$F$128,$C43)</f>
        <v>0</v>
      </c>
      <c r="N43" s="8">
        <f>SUMIFS(项目表!$BC$2:$BC$128,项目表!$D$2:$D$128,"通过",项目表!$F$2:$F$128,$C43)</f>
        <v>0</v>
      </c>
      <c r="O43" s="9">
        <f t="shared" si="5"/>
        <v>0</v>
      </c>
    </row>
    <row r="44" s="1" customFormat="1" customHeight="1" spans="1:15">
      <c r="A44" s="7">
        <v>41</v>
      </c>
      <c r="B44" s="12" t="s">
        <v>286</v>
      </c>
      <c r="C44" s="10" t="s">
        <v>835</v>
      </c>
      <c r="D44" s="8">
        <f>SUMIFS(项目表!$AK$2:$AK$128,项目表!$D$2:$D$128,"通过",项目表!$F$2:$F$128,$C44)</f>
        <v>0</v>
      </c>
      <c r="E44" s="8">
        <f>SUMIFS(项目表!$AM$2:$AM$128,项目表!$D$2:$D$128,"通过",项目表!$F$2:$F$128,$C44)</f>
        <v>0</v>
      </c>
      <c r="F44" s="9">
        <f t="shared" si="4"/>
        <v>0</v>
      </c>
      <c r="G44" s="8">
        <f>SUMIFS(项目表!$AO$2:$AO$128,项目表!$D$2:$D$128,"通过",项目表!$F$2:$F$128,$C44)</f>
        <v>0</v>
      </c>
      <c r="H44" s="8">
        <f>SUMIFS(项目表!$AQ$2:$AQ$128,项目表!$D$2:$D$128,"通过",项目表!$F$2:$F$128,$C44)</f>
        <v>0</v>
      </c>
      <c r="I44" s="8">
        <f>SUMIFS(项目表!$AS$2:$AS$128,项目表!$D$2:$D$128,"通过",项目表!$F$2:$F$128,$C44)</f>
        <v>0</v>
      </c>
      <c r="J44" s="8">
        <f>SUMIFS(项目表!$AU$2:$AU$128,项目表!$D$2:$D$128,"通过",项目表!$F$2:$F$128,$C44)</f>
        <v>0</v>
      </c>
      <c r="K44" s="8">
        <f>SUMIFS(项目表!$AW$2:$AW$128,项目表!$D$2:$D$128,"通过",项目表!$F$2:$F$128,$C44)</f>
        <v>0</v>
      </c>
      <c r="L44" s="8">
        <f>SUMIFS(项目表!$AY$2:$AY$128,项目表!$D$2:$D$128,"通过",项目表!$F$2:$F$128,$C44)</f>
        <v>0</v>
      </c>
      <c r="M44" s="8">
        <f>SUMIFS(项目表!$BA$2:$BA$128,项目表!$D$2:$D$128,"通过",项目表!$F$2:$F$128,$C44)</f>
        <v>0</v>
      </c>
      <c r="N44" s="8">
        <f>SUMIFS(项目表!$BC$2:$BC$128,项目表!$D$2:$D$128,"通过",项目表!$F$2:$F$128,$C44)</f>
        <v>0</v>
      </c>
      <c r="O44" s="9">
        <f t="shared" si="5"/>
        <v>0</v>
      </c>
    </row>
    <row r="45" s="1" customFormat="1" customHeight="1" spans="1:15">
      <c r="A45" s="11">
        <v>42</v>
      </c>
      <c r="B45" s="12" t="s">
        <v>286</v>
      </c>
      <c r="C45" s="10" t="s">
        <v>836</v>
      </c>
      <c r="D45" s="8">
        <f>SUMIFS(项目表!$AK$2:$AK$128,项目表!$D$2:$D$128,"通过",项目表!$F$2:$F$128,$C45)</f>
        <v>0</v>
      </c>
      <c r="E45" s="8">
        <f>SUMIFS(项目表!$AM$2:$AM$128,项目表!$D$2:$D$128,"通过",项目表!$F$2:$F$128,$C45)</f>
        <v>0</v>
      </c>
      <c r="F45" s="9">
        <f t="shared" si="4"/>
        <v>0</v>
      </c>
      <c r="G45" s="8">
        <f>SUMIFS(项目表!$AO$2:$AO$128,项目表!$D$2:$D$128,"通过",项目表!$F$2:$F$128,$C45)</f>
        <v>0</v>
      </c>
      <c r="H45" s="8">
        <f>SUMIFS(项目表!$AQ$2:$AQ$128,项目表!$D$2:$D$128,"通过",项目表!$F$2:$F$128,$C45)</f>
        <v>0</v>
      </c>
      <c r="I45" s="8">
        <f>SUMIFS(项目表!$AS$2:$AS$128,项目表!$D$2:$D$128,"通过",项目表!$F$2:$F$128,$C45)</f>
        <v>0</v>
      </c>
      <c r="J45" s="8">
        <f>SUMIFS(项目表!$AU$2:$AU$128,项目表!$D$2:$D$128,"通过",项目表!$F$2:$F$128,$C45)</f>
        <v>0</v>
      </c>
      <c r="K45" s="8">
        <f>SUMIFS(项目表!$AW$2:$AW$128,项目表!$D$2:$D$128,"通过",项目表!$F$2:$F$128,$C45)</f>
        <v>0</v>
      </c>
      <c r="L45" s="8">
        <f>SUMIFS(项目表!$AY$2:$AY$128,项目表!$D$2:$D$128,"通过",项目表!$F$2:$F$128,$C45)</f>
        <v>0</v>
      </c>
      <c r="M45" s="8">
        <f>SUMIFS(项目表!$BA$2:$BA$128,项目表!$D$2:$D$128,"通过",项目表!$F$2:$F$128,$C45)</f>
        <v>0</v>
      </c>
      <c r="N45" s="8">
        <f>SUMIFS(项目表!$BC$2:$BC$128,项目表!$D$2:$D$128,"通过",项目表!$F$2:$F$128,$C45)</f>
        <v>0</v>
      </c>
      <c r="O45" s="9">
        <f t="shared" si="5"/>
        <v>0</v>
      </c>
    </row>
    <row r="46" s="1" customFormat="1" customHeight="1" spans="1:15">
      <c r="A46" s="7">
        <v>43</v>
      </c>
      <c r="B46" s="12" t="s">
        <v>286</v>
      </c>
      <c r="C46" s="10" t="s">
        <v>349</v>
      </c>
      <c r="D46" s="8">
        <f>SUMIFS(项目表!$AK$2:$AK$128,项目表!$D$2:$D$128,"通过",项目表!$F$2:$F$128,$C46)</f>
        <v>0</v>
      </c>
      <c r="E46" s="8">
        <f>SUMIFS(项目表!$AM$2:$AM$128,项目表!$D$2:$D$128,"通过",项目表!$F$2:$F$128,$C46)</f>
        <v>0</v>
      </c>
      <c r="F46" s="9">
        <f t="shared" si="4"/>
        <v>0</v>
      </c>
      <c r="G46" s="8">
        <f>SUMIFS(项目表!$AO$2:$AO$128,项目表!$D$2:$D$128,"通过",项目表!$F$2:$F$128,$C46)</f>
        <v>0</v>
      </c>
      <c r="H46" s="8">
        <f>SUMIFS(项目表!$AQ$2:$AQ$128,项目表!$D$2:$D$128,"通过",项目表!$F$2:$F$128,$C46)</f>
        <v>0</v>
      </c>
      <c r="I46" s="8">
        <f>SUMIFS(项目表!$AS$2:$AS$128,项目表!$D$2:$D$128,"通过",项目表!$F$2:$F$128,$C46)</f>
        <v>0</v>
      </c>
      <c r="J46" s="8">
        <f>SUMIFS(项目表!$AU$2:$AU$128,项目表!$D$2:$D$128,"通过",项目表!$F$2:$F$128,$C46)</f>
        <v>4</v>
      </c>
      <c r="K46" s="8">
        <f>SUMIFS(项目表!$AW$2:$AW$128,项目表!$D$2:$D$128,"通过",项目表!$F$2:$F$128,$C46)</f>
        <v>0</v>
      </c>
      <c r="L46" s="8">
        <f>SUMIFS(项目表!$AY$2:$AY$128,项目表!$D$2:$D$128,"通过",项目表!$F$2:$F$128,$C46)</f>
        <v>0</v>
      </c>
      <c r="M46" s="8">
        <f>SUMIFS(项目表!$BA$2:$BA$128,项目表!$D$2:$D$128,"通过",项目表!$F$2:$F$128,$C46)</f>
        <v>0</v>
      </c>
      <c r="N46" s="8">
        <f>SUMIFS(项目表!$BC$2:$BC$128,项目表!$D$2:$D$128,"通过",项目表!$F$2:$F$128,$C46)</f>
        <v>0</v>
      </c>
      <c r="O46" s="9">
        <f t="shared" si="5"/>
        <v>4</v>
      </c>
    </row>
    <row r="47" s="1" customFormat="1" customHeight="1" spans="1:15">
      <c r="A47" s="7">
        <v>44</v>
      </c>
      <c r="B47" s="12" t="s">
        <v>286</v>
      </c>
      <c r="C47" s="10" t="s">
        <v>291</v>
      </c>
      <c r="D47" s="8">
        <f>SUMIFS(项目表!$AK$2:$AK$128,项目表!$D$2:$D$128,"通过",项目表!$F$2:$F$128,$C47)</f>
        <v>0</v>
      </c>
      <c r="E47" s="8">
        <f>SUMIFS(项目表!$AM$2:$AM$128,项目表!$D$2:$D$128,"通过",项目表!$F$2:$F$128,$C47)</f>
        <v>0</v>
      </c>
      <c r="F47" s="9">
        <f t="shared" si="4"/>
        <v>0</v>
      </c>
      <c r="G47" s="8">
        <f>SUMIFS(项目表!$AO$2:$AO$128,项目表!$D$2:$D$128,"通过",项目表!$F$2:$F$128,$C47)</f>
        <v>0</v>
      </c>
      <c r="H47" s="8">
        <f>SUMIFS(项目表!$AQ$2:$AQ$128,项目表!$D$2:$D$128,"通过",项目表!$F$2:$F$128,$C47)</f>
        <v>0</v>
      </c>
      <c r="I47" s="8">
        <f>SUMIFS(项目表!$AS$2:$AS$128,项目表!$D$2:$D$128,"通过",项目表!$F$2:$F$128,$C47)</f>
        <v>0</v>
      </c>
      <c r="J47" s="8">
        <f>SUMIFS(项目表!$AU$2:$AU$128,项目表!$D$2:$D$128,"通过",项目表!$F$2:$F$128,$C47)</f>
        <v>4</v>
      </c>
      <c r="K47" s="8">
        <f>SUMIFS(项目表!$AW$2:$AW$128,项目表!$D$2:$D$128,"通过",项目表!$F$2:$F$128,$C47)</f>
        <v>0</v>
      </c>
      <c r="L47" s="8">
        <f>SUMIFS(项目表!$AY$2:$AY$128,项目表!$D$2:$D$128,"通过",项目表!$F$2:$F$128,$C47)</f>
        <v>0</v>
      </c>
      <c r="M47" s="8">
        <f>SUMIFS(项目表!$BA$2:$BA$128,项目表!$D$2:$D$128,"通过",项目表!$F$2:$F$128,$C47)</f>
        <v>0</v>
      </c>
      <c r="N47" s="8">
        <f>SUMIFS(项目表!$BC$2:$BC$128,项目表!$D$2:$D$128,"通过",项目表!$F$2:$F$128,$C47)</f>
        <v>0</v>
      </c>
      <c r="O47" s="9">
        <f t="shared" si="5"/>
        <v>4</v>
      </c>
    </row>
    <row r="48" s="1" customFormat="1" customHeight="1" spans="1:15">
      <c r="A48" s="11">
        <v>45</v>
      </c>
      <c r="B48" s="12" t="s">
        <v>365</v>
      </c>
      <c r="C48" s="7" t="s">
        <v>365</v>
      </c>
      <c r="D48" s="8">
        <f>SUMIFS(项目表!$AK$2:$AK$128,项目表!$D$2:$D$128,"通过",项目表!$F$2:$F$128,$C48)</f>
        <v>0</v>
      </c>
      <c r="E48" s="8">
        <f>SUMIFS(项目表!$AM$2:$AM$128,项目表!$D$2:$D$128,"通过",项目表!$F$2:$F$128,$C48)</f>
        <v>0</v>
      </c>
      <c r="F48" s="9">
        <f t="shared" si="4"/>
        <v>0</v>
      </c>
      <c r="G48" s="8">
        <f>SUMIFS(项目表!$AO$2:$AO$128,项目表!$D$2:$D$128,"通过",项目表!$F$2:$F$128,$C48)</f>
        <v>0</v>
      </c>
      <c r="H48" s="8">
        <f>SUMIFS(项目表!$AQ$2:$AQ$128,项目表!$D$2:$D$128,"通过",项目表!$F$2:$F$128,$C48)</f>
        <v>0</v>
      </c>
      <c r="I48" s="8">
        <f>SUMIFS(项目表!$AS$2:$AS$128,项目表!$D$2:$D$128,"通过",项目表!$F$2:$F$128,$C48)</f>
        <v>0</v>
      </c>
      <c r="J48" s="8">
        <f>SUMIFS(项目表!$AU$2:$AU$128,项目表!$D$2:$D$128,"通过",项目表!$F$2:$F$128,$C48)</f>
        <v>0</v>
      </c>
      <c r="K48" s="8">
        <f>SUMIFS(项目表!$AW$2:$AW$128,项目表!$D$2:$D$128,"通过",项目表!$F$2:$F$128,$C48)</f>
        <v>0</v>
      </c>
      <c r="L48" s="8">
        <f>SUMIFS(项目表!$AY$2:$AY$128,项目表!$D$2:$D$128,"通过",项目表!$F$2:$F$128,$C48)</f>
        <v>0</v>
      </c>
      <c r="M48" s="8">
        <f>SUMIFS(项目表!$BA$2:$BA$128,项目表!$D$2:$D$128,"通过",项目表!$F$2:$F$128,$C48)</f>
        <v>0</v>
      </c>
      <c r="N48" s="8">
        <f>SUMIFS(项目表!$BC$2:$BC$128,项目表!$D$2:$D$128,"通过",项目表!$F$2:$F$128,$C48)</f>
        <v>0</v>
      </c>
      <c r="O48" s="9">
        <f t="shared" si="5"/>
        <v>0</v>
      </c>
    </row>
    <row r="49" s="1" customFormat="1" customHeight="1" spans="1:15">
      <c r="A49" s="7">
        <v>46</v>
      </c>
      <c r="B49" s="12" t="s">
        <v>365</v>
      </c>
      <c r="C49" s="10" t="s">
        <v>837</v>
      </c>
      <c r="D49" s="8">
        <f>SUMIFS(项目表!$AK$2:$AK$128,项目表!$D$2:$D$128,"通过",项目表!$F$2:$F$128,$C49)</f>
        <v>0</v>
      </c>
      <c r="E49" s="8">
        <f>SUMIFS(项目表!$AM$2:$AM$128,项目表!$D$2:$D$128,"通过",项目表!$F$2:$F$128,$C49)</f>
        <v>0</v>
      </c>
      <c r="F49" s="9">
        <f t="shared" si="4"/>
        <v>0</v>
      </c>
      <c r="G49" s="8">
        <f>SUMIFS(项目表!$AO$2:$AO$128,项目表!$D$2:$D$128,"通过",项目表!$F$2:$F$128,$C49)</f>
        <v>0</v>
      </c>
      <c r="H49" s="8">
        <f>SUMIFS(项目表!$AQ$2:$AQ$128,项目表!$D$2:$D$128,"通过",项目表!$F$2:$F$128,$C49)</f>
        <v>0</v>
      </c>
      <c r="I49" s="8">
        <f>SUMIFS(项目表!$AS$2:$AS$128,项目表!$D$2:$D$128,"通过",项目表!$F$2:$F$128,$C49)</f>
        <v>0</v>
      </c>
      <c r="J49" s="8">
        <f>SUMIFS(项目表!$AU$2:$AU$128,项目表!$D$2:$D$128,"通过",项目表!$F$2:$F$128,$C49)</f>
        <v>0</v>
      </c>
      <c r="K49" s="8">
        <f>SUMIFS(项目表!$AW$2:$AW$128,项目表!$D$2:$D$128,"通过",项目表!$F$2:$F$128,$C49)</f>
        <v>0</v>
      </c>
      <c r="L49" s="8">
        <f>SUMIFS(项目表!$AY$2:$AY$128,项目表!$D$2:$D$128,"通过",项目表!$F$2:$F$128,$C49)</f>
        <v>0</v>
      </c>
      <c r="M49" s="8">
        <f>SUMIFS(项目表!$BA$2:$BA$128,项目表!$D$2:$D$128,"通过",项目表!$F$2:$F$128,$C49)</f>
        <v>0</v>
      </c>
      <c r="N49" s="8">
        <f>SUMIFS(项目表!$BC$2:$BC$128,项目表!$D$2:$D$128,"通过",项目表!$F$2:$F$128,$C49)</f>
        <v>0</v>
      </c>
      <c r="O49" s="9">
        <f t="shared" si="5"/>
        <v>0</v>
      </c>
    </row>
    <row r="50" s="1" customFormat="1" customHeight="1" spans="1:15">
      <c r="A50" s="7">
        <v>47</v>
      </c>
      <c r="B50" s="12" t="s">
        <v>365</v>
      </c>
      <c r="C50" s="10" t="s">
        <v>838</v>
      </c>
      <c r="D50" s="8">
        <f>SUMIFS(项目表!$AK$2:$AK$128,项目表!$D$2:$D$128,"通过",项目表!$F$2:$F$128,$C50)</f>
        <v>0</v>
      </c>
      <c r="E50" s="8">
        <f>SUMIFS(项目表!$AM$2:$AM$128,项目表!$D$2:$D$128,"通过",项目表!$F$2:$F$128,$C50)</f>
        <v>0</v>
      </c>
      <c r="F50" s="9">
        <f t="shared" si="4"/>
        <v>0</v>
      </c>
      <c r="G50" s="8">
        <f>SUMIFS(项目表!$AO$2:$AO$128,项目表!$D$2:$D$128,"通过",项目表!$F$2:$F$128,$C50)</f>
        <v>0</v>
      </c>
      <c r="H50" s="8">
        <f>SUMIFS(项目表!$AQ$2:$AQ$128,项目表!$D$2:$D$128,"通过",项目表!$F$2:$F$128,$C50)</f>
        <v>0</v>
      </c>
      <c r="I50" s="8">
        <f>SUMIFS(项目表!$AS$2:$AS$128,项目表!$D$2:$D$128,"通过",项目表!$F$2:$F$128,$C50)</f>
        <v>0</v>
      </c>
      <c r="J50" s="8">
        <f>SUMIFS(项目表!$AU$2:$AU$128,项目表!$D$2:$D$128,"通过",项目表!$F$2:$F$128,$C50)</f>
        <v>0</v>
      </c>
      <c r="K50" s="8">
        <f>SUMIFS(项目表!$AW$2:$AW$128,项目表!$D$2:$D$128,"通过",项目表!$F$2:$F$128,$C50)</f>
        <v>0</v>
      </c>
      <c r="L50" s="8">
        <f>SUMIFS(项目表!$AY$2:$AY$128,项目表!$D$2:$D$128,"通过",项目表!$F$2:$F$128,$C50)</f>
        <v>0</v>
      </c>
      <c r="M50" s="8">
        <f>SUMIFS(项目表!$BA$2:$BA$128,项目表!$D$2:$D$128,"通过",项目表!$F$2:$F$128,$C50)</f>
        <v>0</v>
      </c>
      <c r="N50" s="8">
        <f>SUMIFS(项目表!$BC$2:$BC$128,项目表!$D$2:$D$128,"通过",项目表!$F$2:$F$128,$C50)</f>
        <v>0</v>
      </c>
      <c r="O50" s="9">
        <f t="shared" si="5"/>
        <v>0</v>
      </c>
    </row>
    <row r="51" s="1" customFormat="1" customHeight="1" spans="1:15">
      <c r="A51" s="11">
        <v>48</v>
      </c>
      <c r="B51" s="12" t="s">
        <v>365</v>
      </c>
      <c r="C51" s="10" t="s">
        <v>839</v>
      </c>
      <c r="D51" s="8">
        <f>SUMIFS(项目表!$AK$2:$AK$128,项目表!$D$2:$D$128,"通过",项目表!$F$2:$F$128,$C51)</f>
        <v>0</v>
      </c>
      <c r="E51" s="8">
        <f>SUMIFS(项目表!$AM$2:$AM$128,项目表!$D$2:$D$128,"通过",项目表!$F$2:$F$128,$C51)</f>
        <v>0</v>
      </c>
      <c r="F51" s="9">
        <f t="shared" si="4"/>
        <v>0</v>
      </c>
      <c r="G51" s="8">
        <f>SUMIFS(项目表!$AO$2:$AO$128,项目表!$D$2:$D$128,"通过",项目表!$F$2:$F$128,$C51)</f>
        <v>0</v>
      </c>
      <c r="H51" s="8">
        <f>SUMIFS(项目表!$AQ$2:$AQ$128,项目表!$D$2:$D$128,"通过",项目表!$F$2:$F$128,$C51)</f>
        <v>0</v>
      </c>
      <c r="I51" s="8">
        <f>SUMIFS(项目表!$AS$2:$AS$128,项目表!$D$2:$D$128,"通过",项目表!$F$2:$F$128,$C51)</f>
        <v>0</v>
      </c>
      <c r="J51" s="8">
        <f>SUMIFS(项目表!$AU$2:$AU$128,项目表!$D$2:$D$128,"通过",项目表!$F$2:$F$128,$C51)</f>
        <v>0</v>
      </c>
      <c r="K51" s="8">
        <f>SUMIFS(项目表!$AW$2:$AW$128,项目表!$D$2:$D$128,"通过",项目表!$F$2:$F$128,$C51)</f>
        <v>0</v>
      </c>
      <c r="L51" s="8">
        <f>SUMIFS(项目表!$AY$2:$AY$128,项目表!$D$2:$D$128,"通过",项目表!$F$2:$F$128,$C51)</f>
        <v>0</v>
      </c>
      <c r="M51" s="8">
        <f>SUMIFS(项目表!$BA$2:$BA$128,项目表!$D$2:$D$128,"通过",项目表!$F$2:$F$128,$C51)</f>
        <v>0</v>
      </c>
      <c r="N51" s="8">
        <f>SUMIFS(项目表!$BC$2:$BC$128,项目表!$D$2:$D$128,"通过",项目表!$F$2:$F$128,$C51)</f>
        <v>0</v>
      </c>
      <c r="O51" s="9">
        <f t="shared" si="5"/>
        <v>0</v>
      </c>
    </row>
    <row r="52" s="1" customFormat="1" customHeight="1" spans="1:15">
      <c r="A52" s="7">
        <v>49</v>
      </c>
      <c r="B52" s="12" t="s">
        <v>806</v>
      </c>
      <c r="C52" s="7" t="s">
        <v>806</v>
      </c>
      <c r="D52" s="8">
        <f>SUMIFS(项目表!$AK$2:$AK$128,项目表!$D$2:$D$128,"通过",项目表!$F$2:$F$128,$C52)</f>
        <v>0</v>
      </c>
      <c r="E52" s="8">
        <f>SUMIFS(项目表!$AM$2:$AM$128,项目表!$D$2:$D$128,"通过",项目表!$F$2:$F$128,$C52)</f>
        <v>0</v>
      </c>
      <c r="F52" s="9">
        <f t="shared" si="4"/>
        <v>0</v>
      </c>
      <c r="G52" s="8">
        <f>SUMIFS(项目表!$AO$2:$AO$128,项目表!$D$2:$D$128,"通过",项目表!$F$2:$F$128,$C52)</f>
        <v>0</v>
      </c>
      <c r="H52" s="8">
        <f>SUMIFS(项目表!$AQ$2:$AQ$128,项目表!$D$2:$D$128,"通过",项目表!$F$2:$F$128,$C52)</f>
        <v>0</v>
      </c>
      <c r="I52" s="8">
        <f>SUMIFS(项目表!$AS$2:$AS$128,项目表!$D$2:$D$128,"通过",项目表!$F$2:$F$128,$C52)</f>
        <v>0</v>
      </c>
      <c r="J52" s="8">
        <f>SUMIFS(项目表!$AU$2:$AU$128,项目表!$D$2:$D$128,"通过",项目表!$F$2:$F$128,$C52)</f>
        <v>0</v>
      </c>
      <c r="K52" s="8">
        <f>SUMIFS(项目表!$AW$2:$AW$128,项目表!$D$2:$D$128,"通过",项目表!$F$2:$F$128,$C52)</f>
        <v>0</v>
      </c>
      <c r="L52" s="8">
        <f>SUMIFS(项目表!$AY$2:$AY$128,项目表!$D$2:$D$128,"通过",项目表!$F$2:$F$128,$C52)</f>
        <v>0</v>
      </c>
      <c r="M52" s="8">
        <f>SUMIFS(项目表!$BA$2:$BA$128,项目表!$D$2:$D$128,"通过",项目表!$F$2:$F$128,$C52)</f>
        <v>0</v>
      </c>
      <c r="N52" s="8">
        <f>SUMIFS(项目表!$BC$2:$BC$128,项目表!$D$2:$D$128,"通过",项目表!$F$2:$F$128,$C52)</f>
        <v>0</v>
      </c>
      <c r="O52" s="9">
        <f t="shared" si="5"/>
        <v>0</v>
      </c>
    </row>
    <row r="53" s="1" customFormat="1" customHeight="1" spans="1:15">
      <c r="A53" s="7">
        <v>50</v>
      </c>
      <c r="B53" s="12" t="s">
        <v>806</v>
      </c>
      <c r="C53" s="10" t="s">
        <v>840</v>
      </c>
      <c r="D53" s="8">
        <f>SUMIFS(项目表!$AK$2:$AK$128,项目表!$D$2:$D$128,"通过",项目表!$F$2:$F$128,$C53)</f>
        <v>0</v>
      </c>
      <c r="E53" s="8">
        <f>SUMIFS(项目表!$AM$2:$AM$128,项目表!$D$2:$D$128,"通过",项目表!$F$2:$F$128,$C53)</f>
        <v>0</v>
      </c>
      <c r="F53" s="9">
        <f t="shared" si="4"/>
        <v>0</v>
      </c>
      <c r="G53" s="8">
        <f>SUMIFS(项目表!$AO$2:$AO$128,项目表!$D$2:$D$128,"通过",项目表!$F$2:$F$128,$C53)</f>
        <v>0</v>
      </c>
      <c r="H53" s="8">
        <f>SUMIFS(项目表!$AQ$2:$AQ$128,项目表!$D$2:$D$128,"通过",项目表!$F$2:$F$128,$C53)</f>
        <v>0</v>
      </c>
      <c r="I53" s="8">
        <f>SUMIFS(项目表!$AS$2:$AS$128,项目表!$D$2:$D$128,"通过",项目表!$F$2:$F$128,$C53)</f>
        <v>0</v>
      </c>
      <c r="J53" s="8">
        <f>SUMIFS(项目表!$AU$2:$AU$128,项目表!$D$2:$D$128,"通过",项目表!$F$2:$F$128,$C53)</f>
        <v>0</v>
      </c>
      <c r="K53" s="8">
        <f>SUMIFS(项目表!$AW$2:$AW$128,项目表!$D$2:$D$128,"通过",项目表!$F$2:$F$128,$C53)</f>
        <v>0</v>
      </c>
      <c r="L53" s="8">
        <f>SUMIFS(项目表!$AY$2:$AY$128,项目表!$D$2:$D$128,"通过",项目表!$F$2:$F$128,$C53)</f>
        <v>0</v>
      </c>
      <c r="M53" s="8">
        <f>SUMIFS(项目表!$BA$2:$BA$128,项目表!$D$2:$D$128,"通过",项目表!$F$2:$F$128,$C53)</f>
        <v>0</v>
      </c>
      <c r="N53" s="8">
        <f>SUMIFS(项目表!$BC$2:$BC$128,项目表!$D$2:$D$128,"通过",项目表!$F$2:$F$128,$C53)</f>
        <v>0</v>
      </c>
      <c r="O53" s="9">
        <f t="shared" si="5"/>
        <v>0</v>
      </c>
    </row>
    <row r="54" s="1" customFormat="1" customHeight="1" spans="1:15">
      <c r="A54" s="11">
        <v>51</v>
      </c>
      <c r="B54" s="12" t="s">
        <v>806</v>
      </c>
      <c r="C54" s="10" t="s">
        <v>841</v>
      </c>
      <c r="D54" s="8">
        <f>SUMIFS(项目表!$AK$2:$AK$128,项目表!$D$2:$D$128,"通过",项目表!$F$2:$F$128,$C54)</f>
        <v>0</v>
      </c>
      <c r="E54" s="8">
        <f>SUMIFS(项目表!$AM$2:$AM$128,项目表!$D$2:$D$128,"通过",项目表!$F$2:$F$128,$C54)</f>
        <v>0</v>
      </c>
      <c r="F54" s="9">
        <f t="shared" si="4"/>
        <v>0</v>
      </c>
      <c r="G54" s="8">
        <f>SUMIFS(项目表!$AO$2:$AO$128,项目表!$D$2:$D$128,"通过",项目表!$F$2:$F$128,$C54)</f>
        <v>0</v>
      </c>
      <c r="H54" s="8">
        <f>SUMIFS(项目表!$AQ$2:$AQ$128,项目表!$D$2:$D$128,"通过",项目表!$F$2:$F$128,$C54)</f>
        <v>0</v>
      </c>
      <c r="I54" s="8">
        <f>SUMIFS(项目表!$AS$2:$AS$128,项目表!$D$2:$D$128,"通过",项目表!$F$2:$F$128,$C54)</f>
        <v>0</v>
      </c>
      <c r="J54" s="8">
        <f>SUMIFS(项目表!$AU$2:$AU$128,项目表!$D$2:$D$128,"通过",项目表!$F$2:$F$128,$C54)</f>
        <v>0</v>
      </c>
      <c r="K54" s="8">
        <f>SUMIFS(项目表!$AW$2:$AW$128,项目表!$D$2:$D$128,"通过",项目表!$F$2:$F$128,$C54)</f>
        <v>0</v>
      </c>
      <c r="L54" s="8">
        <f>SUMIFS(项目表!$AY$2:$AY$128,项目表!$D$2:$D$128,"通过",项目表!$F$2:$F$128,$C54)</f>
        <v>0</v>
      </c>
      <c r="M54" s="8">
        <f>SUMIFS(项目表!$BA$2:$BA$128,项目表!$D$2:$D$128,"通过",项目表!$F$2:$F$128,$C54)</f>
        <v>0</v>
      </c>
      <c r="N54" s="8">
        <f>SUMIFS(项目表!$BC$2:$BC$128,项目表!$D$2:$D$128,"通过",项目表!$F$2:$F$128,$C54)</f>
        <v>0</v>
      </c>
      <c r="O54" s="9">
        <f t="shared" si="5"/>
        <v>0</v>
      </c>
    </row>
    <row r="55" s="1" customFormat="1" customHeight="1" spans="1:15">
      <c r="A55" s="7">
        <v>52</v>
      </c>
      <c r="B55" s="12" t="s">
        <v>806</v>
      </c>
      <c r="C55" s="10" t="s">
        <v>842</v>
      </c>
      <c r="D55" s="8">
        <f>SUMIFS(项目表!$AK$2:$AK$128,项目表!$D$2:$D$128,"通过",项目表!$F$2:$F$128,$C55)</f>
        <v>0</v>
      </c>
      <c r="E55" s="8">
        <f>SUMIFS(项目表!$AM$2:$AM$128,项目表!$D$2:$D$128,"通过",项目表!$F$2:$F$128,$C55)</f>
        <v>0</v>
      </c>
      <c r="F55" s="9">
        <f t="shared" si="4"/>
        <v>0</v>
      </c>
      <c r="G55" s="8">
        <f>SUMIFS(项目表!$AO$2:$AO$128,项目表!$D$2:$D$128,"通过",项目表!$F$2:$F$128,$C55)</f>
        <v>0</v>
      </c>
      <c r="H55" s="8">
        <f>SUMIFS(项目表!$AQ$2:$AQ$128,项目表!$D$2:$D$128,"通过",项目表!$F$2:$F$128,$C55)</f>
        <v>0</v>
      </c>
      <c r="I55" s="8">
        <f>SUMIFS(项目表!$AS$2:$AS$128,项目表!$D$2:$D$128,"通过",项目表!$F$2:$F$128,$C55)</f>
        <v>0</v>
      </c>
      <c r="J55" s="8">
        <f>SUMIFS(项目表!$AU$2:$AU$128,项目表!$D$2:$D$128,"通过",项目表!$F$2:$F$128,$C55)</f>
        <v>0</v>
      </c>
      <c r="K55" s="8">
        <f>SUMIFS(项目表!$AW$2:$AW$128,项目表!$D$2:$D$128,"通过",项目表!$F$2:$F$128,$C55)</f>
        <v>0</v>
      </c>
      <c r="L55" s="8">
        <f>SUMIFS(项目表!$AY$2:$AY$128,项目表!$D$2:$D$128,"通过",项目表!$F$2:$F$128,$C55)</f>
        <v>0</v>
      </c>
      <c r="M55" s="8">
        <f>SUMIFS(项目表!$BA$2:$BA$128,项目表!$D$2:$D$128,"通过",项目表!$F$2:$F$128,$C55)</f>
        <v>0</v>
      </c>
      <c r="N55" s="8">
        <f>SUMIFS(项目表!$BC$2:$BC$128,项目表!$D$2:$D$128,"通过",项目表!$F$2:$F$128,$C55)</f>
        <v>0</v>
      </c>
      <c r="O55" s="9">
        <f t="shared" si="5"/>
        <v>0</v>
      </c>
    </row>
    <row r="56" s="1" customFormat="1" customHeight="1" spans="1:15">
      <c r="A56" s="7">
        <v>53</v>
      </c>
      <c r="B56" s="12" t="s">
        <v>806</v>
      </c>
      <c r="C56" s="10" t="s">
        <v>843</v>
      </c>
      <c r="D56" s="8">
        <f>SUMIFS(项目表!$AK$2:$AK$128,项目表!$D$2:$D$128,"通过",项目表!$F$2:$F$128,$C56)</f>
        <v>0</v>
      </c>
      <c r="E56" s="8">
        <f>SUMIFS(项目表!$AM$2:$AM$128,项目表!$D$2:$D$128,"通过",项目表!$F$2:$F$128,$C56)</f>
        <v>0</v>
      </c>
      <c r="F56" s="9">
        <f t="shared" si="4"/>
        <v>0</v>
      </c>
      <c r="G56" s="8">
        <f>SUMIFS(项目表!$AO$2:$AO$128,项目表!$D$2:$D$128,"通过",项目表!$F$2:$F$128,$C56)</f>
        <v>0</v>
      </c>
      <c r="H56" s="8">
        <f>SUMIFS(项目表!$AQ$2:$AQ$128,项目表!$D$2:$D$128,"通过",项目表!$F$2:$F$128,$C56)</f>
        <v>0</v>
      </c>
      <c r="I56" s="8">
        <f>SUMIFS(项目表!$AS$2:$AS$128,项目表!$D$2:$D$128,"通过",项目表!$F$2:$F$128,$C56)</f>
        <v>0</v>
      </c>
      <c r="J56" s="8">
        <f>SUMIFS(项目表!$AU$2:$AU$128,项目表!$D$2:$D$128,"通过",项目表!$F$2:$F$128,$C56)</f>
        <v>0</v>
      </c>
      <c r="K56" s="8">
        <f>SUMIFS(项目表!$AW$2:$AW$128,项目表!$D$2:$D$128,"通过",项目表!$F$2:$F$128,$C56)</f>
        <v>0</v>
      </c>
      <c r="L56" s="8">
        <f>SUMIFS(项目表!$AY$2:$AY$128,项目表!$D$2:$D$128,"通过",项目表!$F$2:$F$128,$C56)</f>
        <v>0</v>
      </c>
      <c r="M56" s="8">
        <f>SUMIFS(项目表!$BA$2:$BA$128,项目表!$D$2:$D$128,"通过",项目表!$F$2:$F$128,$C56)</f>
        <v>0</v>
      </c>
      <c r="N56" s="8">
        <f>SUMIFS(项目表!$BC$2:$BC$128,项目表!$D$2:$D$128,"通过",项目表!$F$2:$F$128,$C56)</f>
        <v>0</v>
      </c>
      <c r="O56" s="9">
        <f t="shared" si="5"/>
        <v>0</v>
      </c>
    </row>
    <row r="57" s="1" customFormat="1" customHeight="1" spans="1:15">
      <c r="A57" s="7">
        <v>54</v>
      </c>
      <c r="B57" s="12" t="s">
        <v>626</v>
      </c>
      <c r="C57" s="7" t="s">
        <v>626</v>
      </c>
      <c r="D57" s="8">
        <f>SUMIFS(项目表!$AK$2:$AK$128,项目表!$D$2:$D$128,"通过",项目表!$F$2:$F$128,$C57)</f>
        <v>0</v>
      </c>
      <c r="E57" s="8">
        <f>SUMIFS(项目表!$AM$2:$AM$128,项目表!$D$2:$D$128,"通过",项目表!$F$2:$F$128,$C57)</f>
        <v>1</v>
      </c>
      <c r="F57" s="9">
        <f t="shared" si="4"/>
        <v>1</v>
      </c>
      <c r="G57" s="8">
        <f>SUMIFS(项目表!$AO$2:$AO$128,项目表!$D$2:$D$128,"通过",项目表!$F$2:$F$128,$C57)</f>
        <v>0</v>
      </c>
      <c r="H57" s="8">
        <f>SUMIFS(项目表!$AQ$2:$AQ$128,项目表!$D$2:$D$128,"通过",项目表!$F$2:$F$128,$C57)</f>
        <v>0</v>
      </c>
      <c r="I57" s="8">
        <f>SUMIFS(项目表!$AS$2:$AS$128,项目表!$D$2:$D$128,"通过",项目表!$F$2:$F$128,$C57)</f>
        <v>0</v>
      </c>
      <c r="J57" s="8">
        <f>SUMIFS(项目表!$AU$2:$AU$128,项目表!$D$2:$D$128,"通过",项目表!$F$2:$F$128,$C57)</f>
        <v>0</v>
      </c>
      <c r="K57" s="8">
        <f>SUMIFS(项目表!$AW$2:$AW$128,项目表!$D$2:$D$128,"通过",项目表!$F$2:$F$128,$C57)</f>
        <v>0</v>
      </c>
      <c r="L57" s="8">
        <f>SUMIFS(项目表!$AY$2:$AY$128,项目表!$D$2:$D$128,"通过",项目表!$F$2:$F$128,$C57)</f>
        <v>0</v>
      </c>
      <c r="M57" s="8">
        <f>SUMIFS(项目表!$BA$2:$BA$128,项目表!$D$2:$D$128,"通过",项目表!$F$2:$F$128,$C57)</f>
        <v>0</v>
      </c>
      <c r="N57" s="8">
        <f>SUMIFS(项目表!$BC$2:$BC$128,项目表!$D$2:$D$128,"通过",项目表!$F$2:$F$128,$C57)</f>
        <v>0</v>
      </c>
      <c r="O57" s="9">
        <f t="shared" si="5"/>
        <v>0</v>
      </c>
    </row>
    <row r="58" s="1" customFormat="1" customHeight="1" spans="1:15">
      <c r="A58" s="11">
        <v>55</v>
      </c>
      <c r="B58" s="12" t="s">
        <v>626</v>
      </c>
      <c r="C58" s="10" t="s">
        <v>844</v>
      </c>
      <c r="D58" s="8">
        <f>SUMIFS(项目表!$AK$2:$AK$128,项目表!$D$2:$D$128,"通过",项目表!$F$2:$F$128,$C58)</f>
        <v>0</v>
      </c>
      <c r="E58" s="8">
        <f>SUMIFS(项目表!$AM$2:$AM$128,项目表!$D$2:$D$128,"通过",项目表!$F$2:$F$128,$C58)</f>
        <v>0</v>
      </c>
      <c r="F58" s="9">
        <f t="shared" si="4"/>
        <v>0</v>
      </c>
      <c r="G58" s="8">
        <f>SUMIFS(项目表!$AO$2:$AO$128,项目表!$D$2:$D$128,"通过",项目表!$F$2:$F$128,$C58)</f>
        <v>0</v>
      </c>
      <c r="H58" s="8">
        <f>SUMIFS(项目表!$AQ$2:$AQ$128,项目表!$D$2:$D$128,"通过",项目表!$F$2:$F$128,$C58)</f>
        <v>0</v>
      </c>
      <c r="I58" s="8">
        <f>SUMIFS(项目表!$AS$2:$AS$128,项目表!$D$2:$D$128,"通过",项目表!$F$2:$F$128,$C58)</f>
        <v>0</v>
      </c>
      <c r="J58" s="8">
        <f>SUMIFS(项目表!$AU$2:$AU$128,项目表!$D$2:$D$128,"通过",项目表!$F$2:$F$128,$C58)</f>
        <v>0</v>
      </c>
      <c r="K58" s="8">
        <f>SUMIFS(项目表!$AW$2:$AW$128,项目表!$D$2:$D$128,"通过",项目表!$F$2:$F$128,$C58)</f>
        <v>0</v>
      </c>
      <c r="L58" s="8">
        <f>SUMIFS(项目表!$AY$2:$AY$128,项目表!$D$2:$D$128,"通过",项目表!$F$2:$F$128,$C58)</f>
        <v>0</v>
      </c>
      <c r="M58" s="8">
        <f>SUMIFS(项目表!$BA$2:$BA$128,项目表!$D$2:$D$128,"通过",项目表!$F$2:$F$128,$C58)</f>
        <v>0</v>
      </c>
      <c r="N58" s="8">
        <f>SUMIFS(项目表!$BC$2:$BC$128,项目表!$D$2:$D$128,"通过",项目表!$F$2:$F$128,$C58)</f>
        <v>0</v>
      </c>
      <c r="O58" s="9">
        <f t="shared" si="5"/>
        <v>0</v>
      </c>
    </row>
    <row r="59" s="1" customFormat="1" customHeight="1" spans="1:15">
      <c r="A59" s="7">
        <v>56</v>
      </c>
      <c r="B59" s="12" t="s">
        <v>626</v>
      </c>
      <c r="C59" s="10" t="s">
        <v>845</v>
      </c>
      <c r="D59" s="8">
        <f>SUMIFS(项目表!$AK$2:$AK$128,项目表!$D$2:$D$128,"通过",项目表!$F$2:$F$128,$C59)</f>
        <v>0</v>
      </c>
      <c r="E59" s="8">
        <f>SUMIFS(项目表!$AM$2:$AM$128,项目表!$D$2:$D$128,"通过",项目表!$F$2:$F$128,$C59)</f>
        <v>0</v>
      </c>
      <c r="F59" s="9">
        <f t="shared" si="4"/>
        <v>0</v>
      </c>
      <c r="G59" s="8">
        <f>SUMIFS(项目表!$AO$2:$AO$128,项目表!$D$2:$D$128,"通过",项目表!$F$2:$F$128,$C59)</f>
        <v>0</v>
      </c>
      <c r="H59" s="8">
        <f>SUMIFS(项目表!$AQ$2:$AQ$128,项目表!$D$2:$D$128,"通过",项目表!$F$2:$F$128,$C59)</f>
        <v>0</v>
      </c>
      <c r="I59" s="8">
        <f>SUMIFS(项目表!$AS$2:$AS$128,项目表!$D$2:$D$128,"通过",项目表!$F$2:$F$128,$C59)</f>
        <v>0</v>
      </c>
      <c r="J59" s="8">
        <f>SUMIFS(项目表!$AU$2:$AU$128,项目表!$D$2:$D$128,"通过",项目表!$F$2:$F$128,$C59)</f>
        <v>0</v>
      </c>
      <c r="K59" s="8">
        <f>SUMIFS(项目表!$AW$2:$AW$128,项目表!$D$2:$D$128,"通过",项目表!$F$2:$F$128,$C59)</f>
        <v>0</v>
      </c>
      <c r="L59" s="8">
        <f>SUMIFS(项目表!$AY$2:$AY$128,项目表!$D$2:$D$128,"通过",项目表!$F$2:$F$128,$C59)</f>
        <v>0</v>
      </c>
      <c r="M59" s="8">
        <f>SUMIFS(项目表!$BA$2:$BA$128,项目表!$D$2:$D$128,"通过",项目表!$F$2:$F$128,$C59)</f>
        <v>0</v>
      </c>
      <c r="N59" s="8">
        <f>SUMIFS(项目表!$BC$2:$BC$128,项目表!$D$2:$D$128,"通过",项目表!$F$2:$F$128,$C59)</f>
        <v>0</v>
      </c>
      <c r="O59" s="9">
        <f t="shared" si="5"/>
        <v>0</v>
      </c>
    </row>
    <row r="60" s="1" customFormat="1" customHeight="1" spans="1:15">
      <c r="A60" s="7">
        <v>57</v>
      </c>
      <c r="B60" s="12" t="s">
        <v>626</v>
      </c>
      <c r="C60" s="10" t="s">
        <v>846</v>
      </c>
      <c r="D60" s="8">
        <f>SUMIFS(项目表!$AK$2:$AK$128,项目表!$D$2:$D$128,"通过",项目表!$F$2:$F$128,$C60)</f>
        <v>0</v>
      </c>
      <c r="E60" s="8">
        <f>SUMIFS(项目表!$AM$2:$AM$128,项目表!$D$2:$D$128,"通过",项目表!$F$2:$F$128,$C60)</f>
        <v>0</v>
      </c>
      <c r="F60" s="9">
        <f t="shared" si="4"/>
        <v>0</v>
      </c>
      <c r="G60" s="8">
        <f>SUMIFS(项目表!$AO$2:$AO$128,项目表!$D$2:$D$128,"通过",项目表!$F$2:$F$128,$C60)</f>
        <v>0</v>
      </c>
      <c r="H60" s="8">
        <f>SUMIFS(项目表!$AQ$2:$AQ$128,项目表!$D$2:$D$128,"通过",项目表!$F$2:$F$128,$C60)</f>
        <v>0</v>
      </c>
      <c r="I60" s="8">
        <f>SUMIFS(项目表!$AS$2:$AS$128,项目表!$D$2:$D$128,"通过",项目表!$F$2:$F$128,$C60)</f>
        <v>0</v>
      </c>
      <c r="J60" s="8">
        <f>SUMIFS(项目表!$AU$2:$AU$128,项目表!$D$2:$D$128,"通过",项目表!$F$2:$F$128,$C60)</f>
        <v>0</v>
      </c>
      <c r="K60" s="8">
        <f>SUMIFS(项目表!$AW$2:$AW$128,项目表!$D$2:$D$128,"通过",项目表!$F$2:$F$128,$C60)</f>
        <v>0</v>
      </c>
      <c r="L60" s="8">
        <f>SUMIFS(项目表!$AY$2:$AY$128,项目表!$D$2:$D$128,"通过",项目表!$F$2:$F$128,$C60)</f>
        <v>0</v>
      </c>
      <c r="M60" s="8">
        <f>SUMIFS(项目表!$BA$2:$BA$128,项目表!$D$2:$D$128,"通过",项目表!$F$2:$F$128,$C60)</f>
        <v>0</v>
      </c>
      <c r="N60" s="8">
        <f>SUMIFS(项目表!$BC$2:$BC$128,项目表!$D$2:$D$128,"通过",项目表!$F$2:$F$128,$C60)</f>
        <v>0</v>
      </c>
      <c r="O60" s="9">
        <f t="shared" si="5"/>
        <v>0</v>
      </c>
    </row>
    <row r="61" s="1" customFormat="1" customHeight="1" spans="1:15">
      <c r="A61" s="11">
        <v>58</v>
      </c>
      <c r="B61" s="12" t="s">
        <v>626</v>
      </c>
      <c r="C61" s="10" t="s">
        <v>847</v>
      </c>
      <c r="D61" s="8">
        <f>SUMIFS(项目表!$AK$2:$AK$128,项目表!$D$2:$D$128,"通过",项目表!$F$2:$F$128,$C61)</f>
        <v>0</v>
      </c>
      <c r="E61" s="8">
        <f>SUMIFS(项目表!$AM$2:$AM$128,项目表!$D$2:$D$128,"通过",项目表!$F$2:$F$128,$C61)</f>
        <v>0</v>
      </c>
      <c r="F61" s="9">
        <f t="shared" si="4"/>
        <v>0</v>
      </c>
      <c r="G61" s="8">
        <f>SUMIFS(项目表!$AO$2:$AO$128,项目表!$D$2:$D$128,"通过",项目表!$F$2:$F$128,$C61)</f>
        <v>0</v>
      </c>
      <c r="H61" s="8">
        <f>SUMIFS(项目表!$AQ$2:$AQ$128,项目表!$D$2:$D$128,"通过",项目表!$F$2:$F$128,$C61)</f>
        <v>0</v>
      </c>
      <c r="I61" s="8">
        <f>SUMIFS(项目表!$AS$2:$AS$128,项目表!$D$2:$D$128,"通过",项目表!$F$2:$F$128,$C61)</f>
        <v>0</v>
      </c>
      <c r="J61" s="8">
        <f>SUMIFS(项目表!$AU$2:$AU$128,项目表!$D$2:$D$128,"通过",项目表!$F$2:$F$128,$C61)</f>
        <v>0</v>
      </c>
      <c r="K61" s="8">
        <f>SUMIFS(项目表!$AW$2:$AW$128,项目表!$D$2:$D$128,"通过",项目表!$F$2:$F$128,$C61)</f>
        <v>0</v>
      </c>
      <c r="L61" s="8">
        <f>SUMIFS(项目表!$AY$2:$AY$128,项目表!$D$2:$D$128,"通过",项目表!$F$2:$F$128,$C61)</f>
        <v>0</v>
      </c>
      <c r="M61" s="8">
        <f>SUMIFS(项目表!$BA$2:$BA$128,项目表!$D$2:$D$128,"通过",项目表!$F$2:$F$128,$C61)</f>
        <v>0</v>
      </c>
      <c r="N61" s="8">
        <f>SUMIFS(项目表!$BC$2:$BC$128,项目表!$D$2:$D$128,"通过",项目表!$F$2:$F$128,$C61)</f>
        <v>0</v>
      </c>
      <c r="O61" s="9">
        <f t="shared" si="5"/>
        <v>0</v>
      </c>
    </row>
    <row r="62" s="1" customFormat="1" customHeight="1" spans="1:15">
      <c r="A62" s="7">
        <v>59</v>
      </c>
      <c r="B62" s="12" t="s">
        <v>626</v>
      </c>
      <c r="C62" s="10" t="s">
        <v>634</v>
      </c>
      <c r="D62" s="8">
        <f>SUMIFS(项目表!$AK$2:$AK$128,项目表!$D$2:$D$128,"通过",项目表!$F$2:$F$128,$C62)</f>
        <v>0</v>
      </c>
      <c r="E62" s="8">
        <f>SUMIFS(项目表!$AM$2:$AM$128,项目表!$D$2:$D$128,"通过",项目表!$F$2:$F$128,$C62)</f>
        <v>0</v>
      </c>
      <c r="F62" s="9">
        <f t="shared" si="4"/>
        <v>0</v>
      </c>
      <c r="G62" s="8">
        <f>SUMIFS(项目表!$AO$2:$AO$128,项目表!$D$2:$D$128,"通过",项目表!$F$2:$F$128,$C62)</f>
        <v>0</v>
      </c>
      <c r="H62" s="8">
        <f>SUMIFS(项目表!$AQ$2:$AQ$128,项目表!$D$2:$D$128,"通过",项目表!$F$2:$F$128,$C62)</f>
        <v>6</v>
      </c>
      <c r="I62" s="8">
        <f>SUMIFS(项目表!$AS$2:$AS$128,项目表!$D$2:$D$128,"通过",项目表!$F$2:$F$128,$C62)</f>
        <v>4</v>
      </c>
      <c r="J62" s="8">
        <f>SUMIFS(项目表!$AU$2:$AU$128,项目表!$D$2:$D$128,"通过",项目表!$F$2:$F$128,$C62)</f>
        <v>0</v>
      </c>
      <c r="K62" s="8">
        <f>SUMIFS(项目表!$AW$2:$AW$128,项目表!$D$2:$D$128,"通过",项目表!$F$2:$F$128,$C62)</f>
        <v>0</v>
      </c>
      <c r="L62" s="8">
        <f>SUMIFS(项目表!$AY$2:$AY$128,项目表!$D$2:$D$128,"通过",项目表!$F$2:$F$128,$C62)</f>
        <v>0</v>
      </c>
      <c r="M62" s="8">
        <f>SUMIFS(项目表!$BA$2:$BA$128,项目表!$D$2:$D$128,"通过",项目表!$F$2:$F$128,$C62)</f>
        <v>0</v>
      </c>
      <c r="N62" s="8">
        <f>SUMIFS(项目表!$BC$2:$BC$128,项目表!$D$2:$D$128,"通过",项目表!$F$2:$F$128,$C62)</f>
        <v>0</v>
      </c>
      <c r="O62" s="9">
        <f t="shared" si="5"/>
        <v>10</v>
      </c>
    </row>
    <row r="63" s="1" customFormat="1" customHeight="1" spans="1:15">
      <c r="A63" s="7">
        <v>60</v>
      </c>
      <c r="B63" s="12" t="s">
        <v>676</v>
      </c>
      <c r="C63" s="7" t="s">
        <v>676</v>
      </c>
      <c r="D63" s="8">
        <f>SUMIFS(项目表!$AK$2:$AK$128,项目表!$D$2:$D$128,"通过",项目表!$F$2:$F$128,$C63)</f>
        <v>0</v>
      </c>
      <c r="E63" s="8">
        <f>SUMIFS(项目表!$AM$2:$AM$128,项目表!$D$2:$D$128,"通过",项目表!$F$2:$F$128,$C63)</f>
        <v>1</v>
      </c>
      <c r="F63" s="9">
        <f t="shared" si="4"/>
        <v>1</v>
      </c>
      <c r="G63" s="8">
        <f>SUMIFS(项目表!$AO$2:$AO$128,项目表!$D$2:$D$128,"通过",项目表!$F$2:$F$128,$C63)</f>
        <v>0</v>
      </c>
      <c r="H63" s="8">
        <f>SUMIFS(项目表!$AQ$2:$AQ$128,项目表!$D$2:$D$128,"通过",项目表!$F$2:$F$128,$C63)</f>
        <v>0</v>
      </c>
      <c r="I63" s="8">
        <f>SUMIFS(项目表!$AS$2:$AS$128,项目表!$D$2:$D$128,"通过",项目表!$F$2:$F$128,$C63)</f>
        <v>0</v>
      </c>
      <c r="J63" s="8">
        <f>SUMIFS(项目表!$AU$2:$AU$128,项目表!$D$2:$D$128,"通过",项目表!$F$2:$F$128,$C63)</f>
        <v>0</v>
      </c>
      <c r="K63" s="8">
        <f>SUMIFS(项目表!$AW$2:$AW$128,项目表!$D$2:$D$128,"通过",项目表!$F$2:$F$128,$C63)</f>
        <v>0</v>
      </c>
      <c r="L63" s="8">
        <f>SUMIFS(项目表!$AY$2:$AY$128,项目表!$D$2:$D$128,"通过",项目表!$F$2:$F$128,$C63)</f>
        <v>0</v>
      </c>
      <c r="M63" s="8">
        <f>SUMIFS(项目表!$BA$2:$BA$128,项目表!$D$2:$D$128,"通过",项目表!$F$2:$F$128,$C63)</f>
        <v>0</v>
      </c>
      <c r="N63" s="8">
        <f>SUMIFS(项目表!$BC$2:$BC$128,项目表!$D$2:$D$128,"通过",项目表!$F$2:$F$128,$C63)</f>
        <v>0</v>
      </c>
      <c r="O63" s="9">
        <f t="shared" si="5"/>
        <v>0</v>
      </c>
    </row>
    <row r="64" s="1" customFormat="1" customHeight="1" spans="1:15">
      <c r="A64" s="11">
        <v>61</v>
      </c>
      <c r="B64" s="12" t="s">
        <v>676</v>
      </c>
      <c r="C64" s="10" t="s">
        <v>848</v>
      </c>
      <c r="D64" s="8">
        <f>SUMIFS(项目表!$AK$2:$AK$128,项目表!$D$2:$D$128,"通过",项目表!$F$2:$F$128,$C64)</f>
        <v>0</v>
      </c>
      <c r="E64" s="8">
        <f>SUMIFS(项目表!$AM$2:$AM$128,项目表!$D$2:$D$128,"通过",项目表!$F$2:$F$128,$C64)</f>
        <v>0</v>
      </c>
      <c r="F64" s="9">
        <f t="shared" si="4"/>
        <v>0</v>
      </c>
      <c r="G64" s="8">
        <f>SUMIFS(项目表!$AO$2:$AO$128,项目表!$D$2:$D$128,"通过",项目表!$F$2:$F$128,$C64)</f>
        <v>0</v>
      </c>
      <c r="H64" s="8">
        <f>SUMIFS(项目表!$AQ$2:$AQ$128,项目表!$D$2:$D$128,"通过",项目表!$F$2:$F$128,$C64)</f>
        <v>0</v>
      </c>
      <c r="I64" s="8">
        <f>SUMIFS(项目表!$AS$2:$AS$128,项目表!$D$2:$D$128,"通过",项目表!$F$2:$F$128,$C64)</f>
        <v>0</v>
      </c>
      <c r="J64" s="8">
        <f>SUMIFS(项目表!$AU$2:$AU$128,项目表!$D$2:$D$128,"通过",项目表!$F$2:$F$128,$C64)</f>
        <v>0</v>
      </c>
      <c r="K64" s="8">
        <f>SUMIFS(项目表!$AW$2:$AW$128,项目表!$D$2:$D$128,"通过",项目表!$F$2:$F$128,$C64)</f>
        <v>0</v>
      </c>
      <c r="L64" s="8">
        <f>SUMIFS(项目表!$AY$2:$AY$128,项目表!$D$2:$D$128,"通过",项目表!$F$2:$F$128,$C64)</f>
        <v>0</v>
      </c>
      <c r="M64" s="8">
        <f>SUMIFS(项目表!$BA$2:$BA$128,项目表!$D$2:$D$128,"通过",项目表!$F$2:$F$128,$C64)</f>
        <v>0</v>
      </c>
      <c r="N64" s="8">
        <f>SUMIFS(项目表!$BC$2:$BC$128,项目表!$D$2:$D$128,"通过",项目表!$F$2:$F$128,$C64)</f>
        <v>0</v>
      </c>
      <c r="O64" s="9">
        <f t="shared" si="5"/>
        <v>0</v>
      </c>
    </row>
    <row r="65" s="1" customFormat="1" customHeight="1" spans="1:15">
      <c r="A65" s="7">
        <v>62</v>
      </c>
      <c r="B65" s="12" t="s">
        <v>676</v>
      </c>
      <c r="C65" s="10" t="s">
        <v>849</v>
      </c>
      <c r="D65" s="8">
        <f>SUMIFS(项目表!$AK$2:$AK$128,项目表!$D$2:$D$128,"通过",项目表!$F$2:$F$128,$C65)</f>
        <v>0</v>
      </c>
      <c r="E65" s="8">
        <f>SUMIFS(项目表!$AM$2:$AM$128,项目表!$D$2:$D$128,"通过",项目表!$F$2:$F$128,$C65)</f>
        <v>0</v>
      </c>
      <c r="F65" s="9">
        <f t="shared" si="4"/>
        <v>0</v>
      </c>
      <c r="G65" s="8">
        <f>SUMIFS(项目表!$AO$2:$AO$128,项目表!$D$2:$D$128,"通过",项目表!$F$2:$F$128,$C65)</f>
        <v>0</v>
      </c>
      <c r="H65" s="8">
        <f>SUMIFS(项目表!$AQ$2:$AQ$128,项目表!$D$2:$D$128,"通过",项目表!$F$2:$F$128,$C65)</f>
        <v>0</v>
      </c>
      <c r="I65" s="8">
        <f>SUMIFS(项目表!$AS$2:$AS$128,项目表!$D$2:$D$128,"通过",项目表!$F$2:$F$128,$C65)</f>
        <v>0</v>
      </c>
      <c r="J65" s="8">
        <f>SUMIFS(项目表!$AU$2:$AU$128,项目表!$D$2:$D$128,"通过",项目表!$F$2:$F$128,$C65)</f>
        <v>0</v>
      </c>
      <c r="K65" s="8">
        <f>SUMIFS(项目表!$AW$2:$AW$128,项目表!$D$2:$D$128,"通过",项目表!$F$2:$F$128,$C65)</f>
        <v>0</v>
      </c>
      <c r="L65" s="8">
        <f>SUMIFS(项目表!$AY$2:$AY$128,项目表!$D$2:$D$128,"通过",项目表!$F$2:$F$128,$C65)</f>
        <v>0</v>
      </c>
      <c r="M65" s="8">
        <f>SUMIFS(项目表!$BA$2:$BA$128,项目表!$D$2:$D$128,"通过",项目表!$F$2:$F$128,$C65)</f>
        <v>0</v>
      </c>
      <c r="N65" s="8">
        <f>SUMIFS(项目表!$BC$2:$BC$128,项目表!$D$2:$D$128,"通过",项目表!$F$2:$F$128,$C65)</f>
        <v>0</v>
      </c>
      <c r="O65" s="9">
        <f t="shared" si="5"/>
        <v>0</v>
      </c>
    </row>
    <row r="66" s="1" customFormat="1" customHeight="1" spans="1:15">
      <c r="A66" s="7">
        <v>63</v>
      </c>
      <c r="B66" s="12" t="s">
        <v>697</v>
      </c>
      <c r="C66" s="7" t="s">
        <v>697</v>
      </c>
      <c r="D66" s="8">
        <f>SUMIFS(项目表!$AK$2:$AK$128,项目表!$D$2:$D$128,"通过",项目表!$F$2:$F$128,$C66)</f>
        <v>0</v>
      </c>
      <c r="E66" s="8">
        <f>SUMIFS(项目表!$AM$2:$AM$128,项目表!$D$2:$D$128,"通过",项目表!$F$2:$F$128,$C66)</f>
        <v>0</v>
      </c>
      <c r="F66" s="9">
        <f t="shared" si="4"/>
        <v>0</v>
      </c>
      <c r="G66" s="8">
        <f>SUMIFS(项目表!$AO$2:$AO$128,项目表!$D$2:$D$128,"通过",项目表!$F$2:$F$128,$C66)</f>
        <v>0</v>
      </c>
      <c r="H66" s="8">
        <f>SUMIFS(项目表!$AQ$2:$AQ$128,项目表!$D$2:$D$128,"通过",项目表!$F$2:$F$128,$C66)</f>
        <v>0</v>
      </c>
      <c r="I66" s="8">
        <f>SUMIFS(项目表!$AS$2:$AS$128,项目表!$D$2:$D$128,"通过",项目表!$F$2:$F$128,$C66)</f>
        <v>0</v>
      </c>
      <c r="J66" s="8">
        <f>SUMIFS(项目表!$AU$2:$AU$128,项目表!$D$2:$D$128,"通过",项目表!$F$2:$F$128,$C66)</f>
        <v>0</v>
      </c>
      <c r="K66" s="8">
        <f>SUMIFS(项目表!$AW$2:$AW$128,项目表!$D$2:$D$128,"通过",项目表!$F$2:$F$128,$C66)</f>
        <v>0</v>
      </c>
      <c r="L66" s="8">
        <f>SUMIFS(项目表!$AY$2:$AY$128,项目表!$D$2:$D$128,"通过",项目表!$F$2:$F$128,$C66)</f>
        <v>0</v>
      </c>
      <c r="M66" s="8">
        <f>SUMIFS(项目表!$BA$2:$BA$128,项目表!$D$2:$D$128,"通过",项目表!$F$2:$F$128,$C66)</f>
        <v>0</v>
      </c>
      <c r="N66" s="8">
        <f>SUMIFS(项目表!$BC$2:$BC$128,项目表!$D$2:$D$128,"通过",项目表!$F$2:$F$128,$C66)</f>
        <v>0</v>
      </c>
      <c r="O66" s="9">
        <f t="shared" si="5"/>
        <v>0</v>
      </c>
    </row>
    <row r="67" s="1" customFormat="1" customHeight="1" spans="1:15">
      <c r="A67" s="11">
        <v>64</v>
      </c>
      <c r="B67" s="12" t="s">
        <v>697</v>
      </c>
      <c r="C67" s="10" t="s">
        <v>850</v>
      </c>
      <c r="D67" s="8">
        <f>SUMIFS(项目表!$AK$2:$AK$128,项目表!$D$2:$D$128,"通过",项目表!$F$2:$F$128,$C67)</f>
        <v>0</v>
      </c>
      <c r="E67" s="8">
        <f>SUMIFS(项目表!$AM$2:$AM$128,项目表!$D$2:$D$128,"通过",项目表!$F$2:$F$128,$C67)</f>
        <v>0</v>
      </c>
      <c r="F67" s="9">
        <f t="shared" si="4"/>
        <v>0</v>
      </c>
      <c r="G67" s="8">
        <f>SUMIFS(项目表!$AO$2:$AO$128,项目表!$D$2:$D$128,"通过",项目表!$F$2:$F$128,$C67)</f>
        <v>0</v>
      </c>
      <c r="H67" s="8">
        <f>SUMIFS(项目表!$AQ$2:$AQ$128,项目表!$D$2:$D$128,"通过",项目表!$F$2:$F$128,$C67)</f>
        <v>0</v>
      </c>
      <c r="I67" s="8">
        <f>SUMIFS(项目表!$AS$2:$AS$128,项目表!$D$2:$D$128,"通过",项目表!$F$2:$F$128,$C67)</f>
        <v>0</v>
      </c>
      <c r="J67" s="8">
        <f>SUMIFS(项目表!$AU$2:$AU$128,项目表!$D$2:$D$128,"通过",项目表!$F$2:$F$128,$C67)</f>
        <v>0</v>
      </c>
      <c r="K67" s="8">
        <f>SUMIFS(项目表!$AW$2:$AW$128,项目表!$D$2:$D$128,"通过",项目表!$F$2:$F$128,$C67)</f>
        <v>0</v>
      </c>
      <c r="L67" s="8">
        <f>SUMIFS(项目表!$AY$2:$AY$128,项目表!$D$2:$D$128,"通过",项目表!$F$2:$F$128,$C67)</f>
        <v>0</v>
      </c>
      <c r="M67" s="8">
        <f>SUMIFS(项目表!$BA$2:$BA$128,项目表!$D$2:$D$128,"通过",项目表!$F$2:$F$128,$C67)</f>
        <v>0</v>
      </c>
      <c r="N67" s="8">
        <f>SUMIFS(项目表!$BC$2:$BC$128,项目表!$D$2:$D$128,"通过",项目表!$F$2:$F$128,$C67)</f>
        <v>0</v>
      </c>
      <c r="O67" s="9">
        <f t="shared" si="5"/>
        <v>0</v>
      </c>
    </row>
    <row r="68" s="1" customFormat="1" customHeight="1" spans="1:15">
      <c r="A68" s="7">
        <v>65</v>
      </c>
      <c r="B68" s="12" t="s">
        <v>697</v>
      </c>
      <c r="C68" s="10" t="s">
        <v>851</v>
      </c>
      <c r="D68" s="8">
        <f>SUMIFS(项目表!$AK$2:$AK$128,项目表!$D$2:$D$128,"通过",项目表!$F$2:$F$128,$C68)</f>
        <v>0</v>
      </c>
      <c r="E68" s="8">
        <f>SUMIFS(项目表!$AM$2:$AM$128,项目表!$D$2:$D$128,"通过",项目表!$F$2:$F$128,$C68)</f>
        <v>0</v>
      </c>
      <c r="F68" s="9">
        <f t="shared" si="4"/>
        <v>0</v>
      </c>
      <c r="G68" s="8">
        <f>SUMIFS(项目表!$AO$2:$AO$128,项目表!$D$2:$D$128,"通过",项目表!$F$2:$F$128,$C68)</f>
        <v>0</v>
      </c>
      <c r="H68" s="8">
        <f>SUMIFS(项目表!$AQ$2:$AQ$128,项目表!$D$2:$D$128,"通过",项目表!$F$2:$F$128,$C68)</f>
        <v>0</v>
      </c>
      <c r="I68" s="8">
        <f>SUMIFS(项目表!$AS$2:$AS$128,项目表!$D$2:$D$128,"通过",项目表!$F$2:$F$128,$C68)</f>
        <v>0</v>
      </c>
      <c r="J68" s="8">
        <f>SUMIFS(项目表!$AU$2:$AU$128,项目表!$D$2:$D$128,"通过",项目表!$F$2:$F$128,$C68)</f>
        <v>0</v>
      </c>
      <c r="K68" s="8">
        <f>SUMIFS(项目表!$AW$2:$AW$128,项目表!$D$2:$D$128,"通过",项目表!$F$2:$F$128,$C68)</f>
        <v>0</v>
      </c>
      <c r="L68" s="8">
        <f>SUMIFS(项目表!$AY$2:$AY$128,项目表!$D$2:$D$128,"通过",项目表!$F$2:$F$128,$C68)</f>
        <v>0</v>
      </c>
      <c r="M68" s="8">
        <f>SUMIFS(项目表!$BA$2:$BA$128,项目表!$D$2:$D$128,"通过",项目表!$F$2:$F$128,$C68)</f>
        <v>0</v>
      </c>
      <c r="N68" s="8">
        <f>SUMIFS(项目表!$BC$2:$BC$128,项目表!$D$2:$D$128,"通过",项目表!$F$2:$F$128,$C68)</f>
        <v>0</v>
      </c>
      <c r="O68" s="9">
        <f t="shared" si="5"/>
        <v>0</v>
      </c>
    </row>
    <row r="69" s="1" customFormat="1" customHeight="1" spans="1:15">
      <c r="A69" s="7">
        <v>66</v>
      </c>
      <c r="B69" s="12" t="s">
        <v>737</v>
      </c>
      <c r="C69" s="7" t="s">
        <v>737</v>
      </c>
      <c r="D69" s="8">
        <f>SUMIFS(项目表!$AK$2:$AK$128,项目表!$D$2:$D$128,"通过",项目表!$F$2:$F$128,$C69)</f>
        <v>0</v>
      </c>
      <c r="E69" s="8">
        <f>SUMIFS(项目表!$AM$2:$AM$128,项目表!$D$2:$D$128,"通过",项目表!$F$2:$F$128,$C69)</f>
        <v>0</v>
      </c>
      <c r="F69" s="9">
        <f t="shared" si="4"/>
        <v>0</v>
      </c>
      <c r="G69" s="8">
        <f>SUMIFS(项目表!$AO$2:$AO$128,项目表!$D$2:$D$128,"通过",项目表!$F$2:$F$128,$C69)</f>
        <v>0</v>
      </c>
      <c r="H69" s="8">
        <f>SUMIFS(项目表!$AQ$2:$AQ$128,项目表!$D$2:$D$128,"通过",项目表!$F$2:$F$128,$C69)</f>
        <v>0</v>
      </c>
      <c r="I69" s="8">
        <f>SUMIFS(项目表!$AS$2:$AS$128,项目表!$D$2:$D$128,"通过",项目表!$F$2:$F$128,$C69)</f>
        <v>0</v>
      </c>
      <c r="J69" s="8">
        <f>SUMIFS(项目表!$AU$2:$AU$128,项目表!$D$2:$D$128,"通过",项目表!$F$2:$F$128,$C69)</f>
        <v>0</v>
      </c>
      <c r="K69" s="8">
        <f>SUMIFS(项目表!$AW$2:$AW$128,项目表!$D$2:$D$128,"通过",项目表!$F$2:$F$128,$C69)</f>
        <v>0</v>
      </c>
      <c r="L69" s="8">
        <f>SUMIFS(项目表!$AY$2:$AY$128,项目表!$D$2:$D$128,"通过",项目表!$F$2:$F$128,$C69)</f>
        <v>0</v>
      </c>
      <c r="M69" s="8">
        <f>SUMIFS(项目表!$BA$2:$BA$128,项目表!$D$2:$D$128,"通过",项目表!$F$2:$F$128,$C69)</f>
        <v>0</v>
      </c>
      <c r="N69" s="8">
        <f>SUMIFS(项目表!$BC$2:$BC$128,项目表!$D$2:$D$128,"通过",项目表!$F$2:$F$128,$C69)</f>
        <v>0</v>
      </c>
      <c r="O69" s="9">
        <f t="shared" si="5"/>
        <v>0</v>
      </c>
    </row>
    <row r="70" s="1" customFormat="1" customHeight="1" spans="1:15">
      <c r="A70" s="7">
        <v>67</v>
      </c>
      <c r="B70" s="12" t="s">
        <v>737</v>
      </c>
      <c r="C70" s="10" t="s">
        <v>852</v>
      </c>
      <c r="D70" s="8">
        <f>SUMIFS(项目表!$AK$2:$AK$128,项目表!$D$2:$D$128,"通过",项目表!$F$2:$F$128,$C70)</f>
        <v>0</v>
      </c>
      <c r="E70" s="8">
        <f>SUMIFS(项目表!$AM$2:$AM$128,项目表!$D$2:$D$128,"通过",项目表!$F$2:$F$128,$C70)</f>
        <v>0</v>
      </c>
      <c r="F70" s="9">
        <f t="shared" si="4"/>
        <v>0</v>
      </c>
      <c r="G70" s="8">
        <f>SUMIFS(项目表!$AO$2:$AO$128,项目表!$D$2:$D$128,"通过",项目表!$F$2:$F$128,$C70)</f>
        <v>0</v>
      </c>
      <c r="H70" s="8">
        <f>SUMIFS(项目表!$AQ$2:$AQ$128,项目表!$D$2:$D$128,"通过",项目表!$F$2:$F$128,$C70)</f>
        <v>0</v>
      </c>
      <c r="I70" s="8">
        <f>SUMIFS(项目表!$AS$2:$AS$128,项目表!$D$2:$D$128,"通过",项目表!$F$2:$F$128,$C70)</f>
        <v>0</v>
      </c>
      <c r="J70" s="8">
        <f>SUMIFS(项目表!$AU$2:$AU$128,项目表!$D$2:$D$128,"通过",项目表!$F$2:$F$128,$C70)</f>
        <v>0</v>
      </c>
      <c r="K70" s="8">
        <f>SUMIFS(项目表!$AW$2:$AW$128,项目表!$D$2:$D$128,"通过",项目表!$F$2:$F$128,$C70)</f>
        <v>0</v>
      </c>
      <c r="L70" s="8">
        <f>SUMIFS(项目表!$AY$2:$AY$128,项目表!$D$2:$D$128,"通过",项目表!$F$2:$F$128,$C70)</f>
        <v>0</v>
      </c>
      <c r="M70" s="8">
        <f>SUMIFS(项目表!$BA$2:$BA$128,项目表!$D$2:$D$128,"通过",项目表!$F$2:$F$128,$C70)</f>
        <v>0</v>
      </c>
      <c r="N70" s="8">
        <f>SUMIFS(项目表!$BC$2:$BC$128,项目表!$D$2:$D$128,"通过",项目表!$F$2:$F$128,$C70)</f>
        <v>0</v>
      </c>
      <c r="O70" s="9">
        <f t="shared" si="5"/>
        <v>0</v>
      </c>
    </row>
    <row r="71" s="1" customFormat="1" customHeight="1" spans="1:15">
      <c r="A71" s="11">
        <v>68</v>
      </c>
      <c r="B71" s="12" t="s">
        <v>737</v>
      </c>
      <c r="C71" s="10" t="s">
        <v>853</v>
      </c>
      <c r="D71" s="8">
        <f>SUMIFS(项目表!$AK$2:$AK$128,项目表!$D$2:$D$128,"通过",项目表!$F$2:$F$128,$C71)</f>
        <v>0</v>
      </c>
      <c r="E71" s="8">
        <f>SUMIFS(项目表!$AM$2:$AM$128,项目表!$D$2:$D$128,"通过",项目表!$F$2:$F$128,$C71)</f>
        <v>0</v>
      </c>
      <c r="F71" s="9">
        <f t="shared" si="4"/>
        <v>0</v>
      </c>
      <c r="G71" s="8">
        <f>SUMIFS(项目表!$AO$2:$AO$128,项目表!$D$2:$D$128,"通过",项目表!$F$2:$F$128,$C71)</f>
        <v>0</v>
      </c>
      <c r="H71" s="8">
        <f>SUMIFS(项目表!$AQ$2:$AQ$128,项目表!$D$2:$D$128,"通过",项目表!$F$2:$F$128,$C71)</f>
        <v>0</v>
      </c>
      <c r="I71" s="8">
        <f>SUMIFS(项目表!$AS$2:$AS$128,项目表!$D$2:$D$128,"通过",项目表!$F$2:$F$128,$C71)</f>
        <v>0</v>
      </c>
      <c r="J71" s="8">
        <f>SUMIFS(项目表!$AU$2:$AU$128,项目表!$D$2:$D$128,"通过",项目表!$F$2:$F$128,$C71)</f>
        <v>0</v>
      </c>
      <c r="K71" s="8">
        <f>SUMIFS(项目表!$AW$2:$AW$128,项目表!$D$2:$D$128,"通过",项目表!$F$2:$F$128,$C71)</f>
        <v>0</v>
      </c>
      <c r="L71" s="8">
        <f>SUMIFS(项目表!$AY$2:$AY$128,项目表!$D$2:$D$128,"通过",项目表!$F$2:$F$128,$C71)</f>
        <v>0</v>
      </c>
      <c r="M71" s="8">
        <f>SUMIFS(项目表!$BA$2:$BA$128,项目表!$D$2:$D$128,"通过",项目表!$F$2:$F$128,$C71)</f>
        <v>0</v>
      </c>
      <c r="N71" s="8">
        <f>SUMIFS(项目表!$BC$2:$BC$128,项目表!$D$2:$D$128,"通过",项目表!$F$2:$F$128,$C71)</f>
        <v>0</v>
      </c>
      <c r="O71" s="9">
        <f t="shared" si="5"/>
        <v>0</v>
      </c>
    </row>
    <row r="72" s="1" customFormat="1" customHeight="1" spans="1:15">
      <c r="A72" s="7">
        <v>69</v>
      </c>
      <c r="B72" s="12" t="s">
        <v>737</v>
      </c>
      <c r="C72" s="10" t="s">
        <v>738</v>
      </c>
      <c r="D72" s="8">
        <f>SUMIFS(项目表!$AK$2:$AK$128,项目表!$D$2:$D$128,"通过",项目表!$F$2:$F$128,$C72)</f>
        <v>0</v>
      </c>
      <c r="E72" s="8">
        <f>SUMIFS(项目表!$AM$2:$AM$128,项目表!$D$2:$D$128,"通过",项目表!$F$2:$F$128,$C72)</f>
        <v>0</v>
      </c>
      <c r="F72" s="9">
        <f t="shared" si="4"/>
        <v>0</v>
      </c>
      <c r="G72" s="8">
        <f>SUMIFS(项目表!$AO$2:$AO$128,项目表!$D$2:$D$128,"通过",项目表!$F$2:$F$128,$C72)</f>
        <v>0</v>
      </c>
      <c r="H72" s="8">
        <f>SUMIFS(项目表!$AQ$2:$AQ$128,项目表!$D$2:$D$128,"通过",项目表!$F$2:$F$128,$C72)</f>
        <v>0</v>
      </c>
      <c r="I72" s="8">
        <f>SUMIFS(项目表!$AS$2:$AS$128,项目表!$D$2:$D$128,"通过",项目表!$F$2:$F$128,$C72)</f>
        <v>0</v>
      </c>
      <c r="J72" s="8">
        <f>SUMIFS(项目表!$AU$2:$AU$128,项目表!$D$2:$D$128,"通过",项目表!$F$2:$F$128,$C72)</f>
        <v>0</v>
      </c>
      <c r="K72" s="8">
        <f>SUMIFS(项目表!$AW$2:$AW$128,项目表!$D$2:$D$128,"通过",项目表!$F$2:$F$128,$C72)</f>
        <v>0</v>
      </c>
      <c r="L72" s="8">
        <f>SUMIFS(项目表!$AY$2:$AY$128,项目表!$D$2:$D$128,"通过",项目表!$F$2:$F$128,$C72)</f>
        <v>0</v>
      </c>
      <c r="M72" s="8">
        <f>SUMIFS(项目表!$BA$2:$BA$128,项目表!$D$2:$D$128,"通过",项目表!$F$2:$F$128,$C72)</f>
        <v>0</v>
      </c>
      <c r="N72" s="8">
        <f>SUMIFS(项目表!$BC$2:$BC$128,项目表!$D$2:$D$128,"通过",项目表!$F$2:$F$128,$C72)</f>
        <v>0</v>
      </c>
      <c r="O72" s="9">
        <f t="shared" si="5"/>
        <v>0</v>
      </c>
    </row>
    <row r="73" s="1" customFormat="1" customHeight="1" spans="1:15">
      <c r="A73" s="4" t="s">
        <v>854</v>
      </c>
      <c r="B73" s="4"/>
      <c r="C73" s="4"/>
      <c r="D73" s="5">
        <f t="shared" ref="D73:O73" si="6">SUM(D74:D108)</f>
        <v>26</v>
      </c>
      <c r="E73" s="5">
        <f t="shared" si="6"/>
        <v>9</v>
      </c>
      <c r="F73" s="6">
        <f t="shared" si="6"/>
        <v>35</v>
      </c>
      <c r="G73" s="5">
        <f t="shared" si="6"/>
        <v>20</v>
      </c>
      <c r="H73" s="5">
        <f t="shared" si="6"/>
        <v>18</v>
      </c>
      <c r="I73" s="5">
        <f t="shared" si="6"/>
        <v>14</v>
      </c>
      <c r="J73" s="5">
        <f t="shared" si="6"/>
        <v>20</v>
      </c>
      <c r="K73" s="5">
        <f t="shared" si="6"/>
        <v>15</v>
      </c>
      <c r="L73" s="5">
        <f t="shared" si="6"/>
        <v>4</v>
      </c>
      <c r="M73" s="5">
        <f t="shared" si="6"/>
        <v>4</v>
      </c>
      <c r="N73" s="5">
        <f t="shared" si="6"/>
        <v>0</v>
      </c>
      <c r="O73" s="6">
        <f t="shared" si="6"/>
        <v>95</v>
      </c>
    </row>
    <row r="74" s="1" customFormat="1" customHeight="1" spans="1:15">
      <c r="A74" s="7">
        <v>70</v>
      </c>
      <c r="B74" s="7" t="s">
        <v>203</v>
      </c>
      <c r="C74" s="7" t="s">
        <v>234</v>
      </c>
      <c r="D74" s="8">
        <f>SUMIFS(项目表!$AK$2:$AK$128,项目表!$D$2:$D$128,"通过",项目表!$F$2:$F$128,$C74)</f>
        <v>2</v>
      </c>
      <c r="E74" s="8">
        <f>SUMIFS(项目表!$AM$2:$AM$128,项目表!$D$2:$D$128,"通过",项目表!$F$2:$F$128,$C74)</f>
        <v>0</v>
      </c>
      <c r="F74" s="9">
        <f>SUM(D74:E74)</f>
        <v>2</v>
      </c>
      <c r="G74" s="8">
        <f>SUMIFS(项目表!$AO$2:$AO$128,项目表!$D$2:$D$128,"通过",项目表!$F$2:$F$128,$C74)</f>
        <v>0</v>
      </c>
      <c r="H74" s="8">
        <f>SUMIFS(项目表!$AQ$2:$AQ$128,项目表!$D$2:$D$128,"通过",项目表!$F$2:$F$128,$C74)</f>
        <v>0</v>
      </c>
      <c r="I74" s="8">
        <f>SUMIFS(项目表!$AS$2:$AS$128,项目表!$D$2:$D$128,"通过",项目表!$F$2:$F$128,$C74)</f>
        <v>4</v>
      </c>
      <c r="J74" s="8">
        <f>SUMIFS(项目表!$AU$2:$AU$128,项目表!$D$2:$D$128,"通过",项目表!$F$2:$F$128,$C74)</f>
        <v>0</v>
      </c>
      <c r="K74" s="8">
        <f>SUMIFS(项目表!$AW$2:$AW$128,项目表!$D$2:$D$128,"通过",项目表!$F$2:$F$128,$C74)</f>
        <v>0</v>
      </c>
      <c r="L74" s="8">
        <f>SUMIFS(项目表!$AY$2:$AY$128,项目表!$D$2:$D$128,"通过",项目表!$F$2:$F$128,$C74)</f>
        <v>0</v>
      </c>
      <c r="M74" s="8">
        <f>SUMIFS(项目表!$BA$2:$BA$128,项目表!$D$2:$D$128,"通过",项目表!$F$2:$F$128,$C74)</f>
        <v>0</v>
      </c>
      <c r="N74" s="8">
        <f>SUMIFS(项目表!$BC$2:$BC$128,项目表!$D$2:$D$128,"通过",项目表!$F$2:$F$128,$C74)</f>
        <v>0</v>
      </c>
      <c r="O74" s="9">
        <f>SUM(G74:N74)</f>
        <v>4</v>
      </c>
    </row>
    <row r="75" s="1" customFormat="1" customHeight="1" spans="1:15">
      <c r="A75" s="7">
        <v>71</v>
      </c>
      <c r="B75" s="7" t="s">
        <v>136</v>
      </c>
      <c r="C75" s="7" t="s">
        <v>182</v>
      </c>
      <c r="D75" s="8">
        <f>SUMIFS(项目表!$AK$2:$AK$128,项目表!$D$2:$D$128,"通过",项目表!$F$2:$F$128,$C75)</f>
        <v>0</v>
      </c>
      <c r="E75" s="8">
        <f>SUMIFS(项目表!$AM$2:$AM$128,项目表!$D$2:$D$128,"通过",项目表!$F$2:$F$128,$C75)</f>
        <v>0</v>
      </c>
      <c r="F75" s="9">
        <f t="shared" ref="F75:F108" si="7">SUM(D75:E75)</f>
        <v>0</v>
      </c>
      <c r="G75" s="8">
        <f>SUMIFS(项目表!$AO$2:$AO$128,项目表!$D$2:$D$128,"通过",项目表!$F$2:$F$128,$C75)</f>
        <v>5</v>
      </c>
      <c r="H75" s="8">
        <f>SUMIFS(项目表!$AQ$2:$AQ$128,项目表!$D$2:$D$128,"通过",项目表!$F$2:$F$128,$C75)</f>
        <v>0</v>
      </c>
      <c r="I75" s="8">
        <f>SUMIFS(项目表!$AS$2:$AS$128,项目表!$D$2:$D$128,"通过",项目表!$F$2:$F$128,$C75)</f>
        <v>0</v>
      </c>
      <c r="J75" s="8">
        <f>SUMIFS(项目表!$AU$2:$AU$128,项目表!$D$2:$D$128,"通过",项目表!$F$2:$F$128,$C75)</f>
        <v>4</v>
      </c>
      <c r="K75" s="8">
        <f>SUMIFS(项目表!$AW$2:$AW$128,项目表!$D$2:$D$128,"通过",项目表!$F$2:$F$128,$C75)</f>
        <v>0</v>
      </c>
      <c r="L75" s="8">
        <f>SUMIFS(项目表!$AY$2:$AY$128,项目表!$D$2:$D$128,"通过",项目表!$F$2:$F$128,$C75)</f>
        <v>0</v>
      </c>
      <c r="M75" s="8">
        <f>SUMIFS(项目表!$BA$2:$BA$128,项目表!$D$2:$D$128,"通过",项目表!$F$2:$F$128,$C75)</f>
        <v>0</v>
      </c>
      <c r="N75" s="8">
        <f>SUMIFS(项目表!$BC$2:$BC$128,项目表!$D$2:$D$128,"通过",项目表!$F$2:$F$128,$C75)</f>
        <v>0</v>
      </c>
      <c r="O75" s="9">
        <f t="shared" ref="O75:O108" si="8">SUM(G75:N75)</f>
        <v>9</v>
      </c>
    </row>
    <row r="76" s="1" customFormat="1" customHeight="1" spans="1:15">
      <c r="A76" s="7">
        <v>72</v>
      </c>
      <c r="B76" s="12" t="s">
        <v>136</v>
      </c>
      <c r="C76" s="7" t="s">
        <v>855</v>
      </c>
      <c r="D76" s="8">
        <f>SUMIFS(项目表!$AK$2:$AK$128,项目表!$D$2:$D$128,"通过",项目表!$F$2:$F$128,$C76)</f>
        <v>0</v>
      </c>
      <c r="E76" s="8">
        <f>SUMIFS(项目表!$AM$2:$AM$128,项目表!$D$2:$D$128,"通过",项目表!$F$2:$F$128,$C76)</f>
        <v>0</v>
      </c>
      <c r="F76" s="9">
        <f t="shared" si="7"/>
        <v>0</v>
      </c>
      <c r="G76" s="8">
        <f>SUMIFS(项目表!$AO$2:$AO$128,项目表!$D$2:$D$128,"通过",项目表!$F$2:$F$128,$C76)</f>
        <v>0</v>
      </c>
      <c r="H76" s="8">
        <f>SUMIFS(项目表!$AQ$2:$AQ$128,项目表!$D$2:$D$128,"通过",项目表!$F$2:$F$128,$C76)</f>
        <v>0</v>
      </c>
      <c r="I76" s="8">
        <f>SUMIFS(项目表!$AS$2:$AS$128,项目表!$D$2:$D$128,"通过",项目表!$F$2:$F$128,$C76)</f>
        <v>0</v>
      </c>
      <c r="J76" s="8">
        <f>SUMIFS(项目表!$AU$2:$AU$128,项目表!$D$2:$D$128,"通过",项目表!$F$2:$F$128,$C76)</f>
        <v>0</v>
      </c>
      <c r="K76" s="8">
        <f>SUMIFS(项目表!$AW$2:$AW$128,项目表!$D$2:$D$128,"通过",项目表!$F$2:$F$128,$C76)</f>
        <v>0</v>
      </c>
      <c r="L76" s="8">
        <f>SUMIFS(项目表!$AY$2:$AY$128,项目表!$D$2:$D$128,"通过",项目表!$F$2:$F$128,$C76)</f>
        <v>0</v>
      </c>
      <c r="M76" s="8">
        <f>SUMIFS(项目表!$BA$2:$BA$128,项目表!$D$2:$D$128,"通过",项目表!$F$2:$F$128,$C76)</f>
        <v>0</v>
      </c>
      <c r="N76" s="8">
        <f>SUMIFS(项目表!$BC$2:$BC$128,项目表!$D$2:$D$128,"通过",项目表!$F$2:$F$128,$C76)</f>
        <v>0</v>
      </c>
      <c r="O76" s="9">
        <f t="shared" si="8"/>
        <v>0</v>
      </c>
    </row>
    <row r="77" s="1" customFormat="1" customHeight="1" spans="1:15">
      <c r="A77" s="7">
        <v>73</v>
      </c>
      <c r="B77" s="7" t="s">
        <v>136</v>
      </c>
      <c r="C77" s="7" t="s">
        <v>856</v>
      </c>
      <c r="D77" s="8">
        <f>SUMIFS(项目表!$AK$2:$AK$128,项目表!$D$2:$D$128,"通过",项目表!$F$2:$F$128,$C77)</f>
        <v>0</v>
      </c>
      <c r="E77" s="8">
        <f>SUMIFS(项目表!$AM$2:$AM$128,项目表!$D$2:$D$128,"通过",项目表!$F$2:$F$128,$C77)</f>
        <v>0</v>
      </c>
      <c r="F77" s="9">
        <f t="shared" si="7"/>
        <v>0</v>
      </c>
      <c r="G77" s="8">
        <f>SUMIFS(项目表!$AO$2:$AO$128,项目表!$D$2:$D$128,"通过",项目表!$F$2:$F$128,$C77)</f>
        <v>0</v>
      </c>
      <c r="H77" s="8">
        <f>SUMIFS(项目表!$AQ$2:$AQ$128,项目表!$D$2:$D$128,"通过",项目表!$F$2:$F$128,$C77)</f>
        <v>0</v>
      </c>
      <c r="I77" s="8">
        <f>SUMIFS(项目表!$AS$2:$AS$128,项目表!$D$2:$D$128,"通过",项目表!$F$2:$F$128,$C77)</f>
        <v>0</v>
      </c>
      <c r="J77" s="8">
        <f>SUMIFS(项目表!$AU$2:$AU$128,项目表!$D$2:$D$128,"通过",项目表!$F$2:$F$128,$C77)</f>
        <v>0</v>
      </c>
      <c r="K77" s="8">
        <f>SUMIFS(项目表!$AW$2:$AW$128,项目表!$D$2:$D$128,"通过",项目表!$F$2:$F$128,$C77)</f>
        <v>0</v>
      </c>
      <c r="L77" s="8">
        <f>SUMIFS(项目表!$AY$2:$AY$128,项目表!$D$2:$D$128,"通过",项目表!$F$2:$F$128,$C77)</f>
        <v>0</v>
      </c>
      <c r="M77" s="8">
        <f>SUMIFS(项目表!$BA$2:$BA$128,项目表!$D$2:$D$128,"通过",项目表!$F$2:$F$128,$C77)</f>
        <v>0</v>
      </c>
      <c r="N77" s="8">
        <f>SUMIFS(项目表!$BC$2:$BC$128,项目表!$D$2:$D$128,"通过",项目表!$F$2:$F$128,$C77)</f>
        <v>0</v>
      </c>
      <c r="O77" s="9">
        <f t="shared" si="8"/>
        <v>0</v>
      </c>
    </row>
    <row r="78" s="1" customFormat="1" customHeight="1" spans="1:15">
      <c r="A78" s="7">
        <v>74</v>
      </c>
      <c r="B78" s="12" t="s">
        <v>136</v>
      </c>
      <c r="C78" s="13" t="s">
        <v>137</v>
      </c>
      <c r="D78" s="8">
        <f>SUMIFS(项目表!$AK$2:$AK$128,项目表!$D$2:$D$128,"通过",项目表!$F$2:$F$128,$C78)</f>
        <v>0</v>
      </c>
      <c r="E78" s="8">
        <f>SUMIFS(项目表!$AM$2:$AM$128,项目表!$D$2:$D$128,"通过",项目表!$F$2:$F$128,$C78)</f>
        <v>1</v>
      </c>
      <c r="F78" s="9">
        <f t="shared" si="7"/>
        <v>1</v>
      </c>
      <c r="G78" s="8">
        <f>SUMIFS(项目表!$AO$2:$AO$128,项目表!$D$2:$D$128,"通过",项目表!$F$2:$F$128,$C78)</f>
        <v>0</v>
      </c>
      <c r="H78" s="8">
        <f>SUMIFS(项目表!$AQ$2:$AQ$128,项目表!$D$2:$D$128,"通过",项目表!$F$2:$F$128,$C78)</f>
        <v>0</v>
      </c>
      <c r="I78" s="8">
        <f>SUMIFS(项目表!$AS$2:$AS$128,项目表!$D$2:$D$128,"通过",项目表!$F$2:$F$128,$C78)</f>
        <v>2</v>
      </c>
      <c r="J78" s="8">
        <f>SUMIFS(项目表!$AU$2:$AU$128,项目表!$D$2:$D$128,"通过",项目表!$F$2:$F$128,$C78)</f>
        <v>4</v>
      </c>
      <c r="K78" s="8">
        <f>SUMIFS(项目表!$AW$2:$AW$128,项目表!$D$2:$D$128,"通过",项目表!$F$2:$F$128,$C78)</f>
        <v>0</v>
      </c>
      <c r="L78" s="8">
        <f>SUMIFS(项目表!$AY$2:$AY$128,项目表!$D$2:$D$128,"通过",项目表!$F$2:$F$128,$C78)</f>
        <v>0</v>
      </c>
      <c r="M78" s="8">
        <f>SUMIFS(项目表!$BA$2:$BA$128,项目表!$D$2:$D$128,"通过",项目表!$F$2:$F$128,$C78)</f>
        <v>0</v>
      </c>
      <c r="N78" s="8">
        <f>SUMIFS(项目表!$BC$2:$BC$128,项目表!$D$2:$D$128,"通过",项目表!$F$2:$F$128,$C78)</f>
        <v>0</v>
      </c>
      <c r="O78" s="9">
        <f t="shared" si="8"/>
        <v>6</v>
      </c>
    </row>
    <row r="79" s="1" customFormat="1" customHeight="1" spans="1:15">
      <c r="A79" s="7">
        <v>75</v>
      </c>
      <c r="B79" s="11" t="s">
        <v>551</v>
      </c>
      <c r="C79" s="7" t="s">
        <v>10</v>
      </c>
      <c r="D79" s="8">
        <f>SUMIFS(项目表!$AK$2:$AK$128,项目表!$D$2:$D$128,"通过",项目表!$F$2:$F$128,$C79)</f>
        <v>0</v>
      </c>
      <c r="E79" s="8">
        <f>SUMIFS(项目表!$AM$2:$AM$128,项目表!$D$2:$D$128,"通过",项目表!$F$2:$F$128,$C79)</f>
        <v>0</v>
      </c>
      <c r="F79" s="9">
        <f t="shared" si="7"/>
        <v>0</v>
      </c>
      <c r="G79" s="8">
        <f>SUMIFS(项目表!$AO$2:$AO$128,项目表!$D$2:$D$128,"通过",项目表!$F$2:$F$128,$C79)</f>
        <v>5</v>
      </c>
      <c r="H79" s="8">
        <f>SUMIFS(项目表!$AQ$2:$AQ$128,项目表!$D$2:$D$128,"通过",项目表!$F$2:$F$128,$C79)</f>
        <v>6</v>
      </c>
      <c r="I79" s="8">
        <f>SUMIFS(项目表!$AS$2:$AS$128,项目表!$D$2:$D$128,"通过",项目表!$F$2:$F$128,$C79)</f>
        <v>0</v>
      </c>
      <c r="J79" s="8">
        <f>SUMIFS(项目表!$AU$2:$AU$128,项目表!$D$2:$D$128,"通过",项目表!$F$2:$F$128,$C79)</f>
        <v>0</v>
      </c>
      <c r="K79" s="8">
        <f>SUMIFS(项目表!$AW$2:$AW$128,项目表!$D$2:$D$128,"通过",项目表!$F$2:$F$128,$C79)</f>
        <v>0</v>
      </c>
      <c r="L79" s="8">
        <f>SUMIFS(项目表!$AY$2:$AY$128,项目表!$D$2:$D$128,"通过",项目表!$F$2:$F$128,$C79)</f>
        <v>0</v>
      </c>
      <c r="M79" s="8">
        <f>SUMIFS(项目表!$BA$2:$BA$128,项目表!$D$2:$D$128,"通过",项目表!$F$2:$F$128,$C79)</f>
        <v>0</v>
      </c>
      <c r="N79" s="8">
        <f>SUMIFS(项目表!$BC$2:$BC$128,项目表!$D$2:$D$128,"通过",项目表!$F$2:$F$128,$C79)</f>
        <v>0</v>
      </c>
      <c r="O79" s="9">
        <f t="shared" si="8"/>
        <v>11</v>
      </c>
    </row>
    <row r="80" s="1" customFormat="1" customHeight="1" spans="1:15">
      <c r="A80" s="7">
        <v>76</v>
      </c>
      <c r="B80" s="11" t="s">
        <v>551</v>
      </c>
      <c r="C80" s="7" t="s">
        <v>857</v>
      </c>
      <c r="D80" s="8">
        <f>SUMIFS(项目表!$AK$2:$AK$128,项目表!$D$2:$D$128,"通过",项目表!$F$2:$F$128,$C80)</f>
        <v>0</v>
      </c>
      <c r="E80" s="8">
        <f>SUMIFS(项目表!$AM$2:$AM$128,项目表!$D$2:$D$128,"通过",项目表!$F$2:$F$128,$C80)</f>
        <v>0</v>
      </c>
      <c r="F80" s="9">
        <f t="shared" si="7"/>
        <v>0</v>
      </c>
      <c r="G80" s="8">
        <f>SUMIFS(项目表!$AO$2:$AO$128,项目表!$D$2:$D$128,"通过",项目表!$F$2:$F$128,$C80)</f>
        <v>0</v>
      </c>
      <c r="H80" s="8">
        <f>SUMIFS(项目表!$AQ$2:$AQ$128,项目表!$D$2:$D$128,"通过",项目表!$F$2:$F$128,$C80)</f>
        <v>0</v>
      </c>
      <c r="I80" s="8">
        <f>SUMIFS(项目表!$AS$2:$AS$128,项目表!$D$2:$D$128,"通过",项目表!$F$2:$F$128,$C80)</f>
        <v>0</v>
      </c>
      <c r="J80" s="8">
        <f>SUMIFS(项目表!$AU$2:$AU$128,项目表!$D$2:$D$128,"通过",项目表!$F$2:$F$128,$C80)</f>
        <v>0</v>
      </c>
      <c r="K80" s="8">
        <f>SUMIFS(项目表!$AW$2:$AW$128,项目表!$D$2:$D$128,"通过",项目表!$F$2:$F$128,$C80)</f>
        <v>0</v>
      </c>
      <c r="L80" s="8">
        <f>SUMIFS(项目表!$AY$2:$AY$128,项目表!$D$2:$D$128,"通过",项目表!$F$2:$F$128,$C80)</f>
        <v>0</v>
      </c>
      <c r="M80" s="8">
        <f>SUMIFS(项目表!$BA$2:$BA$128,项目表!$D$2:$D$128,"通过",项目表!$F$2:$F$128,$C80)</f>
        <v>0</v>
      </c>
      <c r="N80" s="8">
        <f>SUMIFS(项目表!$BC$2:$BC$128,项目表!$D$2:$D$128,"通过",项目表!$F$2:$F$128,$C80)</f>
        <v>0</v>
      </c>
      <c r="O80" s="9">
        <f t="shared" si="8"/>
        <v>0</v>
      </c>
    </row>
    <row r="81" s="1" customFormat="1" customHeight="1" spans="1:15">
      <c r="A81" s="7">
        <v>77</v>
      </c>
      <c r="B81" s="7" t="s">
        <v>551</v>
      </c>
      <c r="C81" s="7" t="s">
        <v>9</v>
      </c>
      <c r="D81" s="8">
        <f>SUMIFS(项目表!$AK$2:$AK$128,项目表!$D$2:$D$128,"通过",项目表!$F$2:$F$128,$C81)</f>
        <v>0</v>
      </c>
      <c r="E81" s="8">
        <f>SUMIFS(项目表!$AM$2:$AM$128,项目表!$D$2:$D$128,"通过",项目表!$F$2:$F$128,$C81)</f>
        <v>0</v>
      </c>
      <c r="F81" s="9">
        <f t="shared" si="7"/>
        <v>0</v>
      </c>
      <c r="G81" s="8">
        <f>SUMIFS(项目表!$AO$2:$AO$128,项目表!$D$2:$D$128,"通过",项目表!$F$2:$F$128,$C81)</f>
        <v>0</v>
      </c>
      <c r="H81" s="8">
        <f>SUMIFS(项目表!$AQ$2:$AQ$128,项目表!$D$2:$D$128,"通过",项目表!$F$2:$F$128,$C81)</f>
        <v>0</v>
      </c>
      <c r="I81" s="8">
        <f>SUMIFS(项目表!$AS$2:$AS$128,项目表!$D$2:$D$128,"通过",项目表!$F$2:$F$128,$C81)</f>
        <v>0</v>
      </c>
      <c r="J81" s="8">
        <f>SUMIFS(项目表!$AU$2:$AU$128,项目表!$D$2:$D$128,"通过",项目表!$F$2:$F$128,$C81)</f>
        <v>0</v>
      </c>
      <c r="K81" s="8">
        <f>SUMIFS(项目表!$AW$2:$AW$128,项目表!$D$2:$D$128,"通过",项目表!$F$2:$F$128,$C81)</f>
        <v>0</v>
      </c>
      <c r="L81" s="8">
        <f>SUMIFS(项目表!$AY$2:$AY$128,项目表!$D$2:$D$128,"通过",项目表!$F$2:$F$128,$C81)</f>
        <v>0</v>
      </c>
      <c r="M81" s="8">
        <f>SUMIFS(项目表!$BA$2:$BA$128,项目表!$D$2:$D$128,"通过",项目表!$F$2:$F$128,$C81)</f>
        <v>0</v>
      </c>
      <c r="N81" s="8">
        <f>SUMIFS(项目表!$BC$2:$BC$128,项目表!$D$2:$D$128,"通过",项目表!$F$2:$F$128,$C81)</f>
        <v>0</v>
      </c>
      <c r="O81" s="9">
        <f t="shared" si="8"/>
        <v>0</v>
      </c>
    </row>
    <row r="82" s="1" customFormat="1" customHeight="1" spans="1:15">
      <c r="A82" s="7">
        <v>78</v>
      </c>
      <c r="B82" s="11" t="s">
        <v>418</v>
      </c>
      <c r="C82" s="7" t="s">
        <v>14</v>
      </c>
      <c r="D82" s="8">
        <f>SUMIFS(项目表!$AK$2:$AK$128,项目表!$D$2:$D$128,"通过",项目表!$F$2:$F$128,$C82)</f>
        <v>0</v>
      </c>
      <c r="E82" s="8">
        <f>SUMIFS(项目表!$AM$2:$AM$128,项目表!$D$2:$D$128,"通过",项目表!$F$2:$F$128,$C82)</f>
        <v>0</v>
      </c>
      <c r="F82" s="9">
        <f t="shared" si="7"/>
        <v>0</v>
      </c>
      <c r="G82" s="8">
        <f>SUMIFS(项目表!$AO$2:$AO$128,项目表!$D$2:$D$128,"通过",项目表!$F$2:$F$128,$C82)</f>
        <v>0</v>
      </c>
      <c r="H82" s="8">
        <f>SUMIFS(项目表!$AQ$2:$AQ$128,项目表!$D$2:$D$128,"通过",项目表!$F$2:$F$128,$C82)</f>
        <v>0</v>
      </c>
      <c r="I82" s="8">
        <f>SUMIFS(项目表!$AS$2:$AS$128,项目表!$D$2:$D$128,"通过",项目表!$F$2:$F$128,$C82)</f>
        <v>0</v>
      </c>
      <c r="J82" s="8">
        <f>SUMIFS(项目表!$AU$2:$AU$128,项目表!$D$2:$D$128,"通过",项目表!$F$2:$F$128,$C82)</f>
        <v>0</v>
      </c>
      <c r="K82" s="8">
        <f>SUMIFS(项目表!$AW$2:$AW$128,项目表!$D$2:$D$128,"通过",项目表!$F$2:$F$128,$C82)</f>
        <v>0</v>
      </c>
      <c r="L82" s="8">
        <f>SUMIFS(项目表!$AY$2:$AY$128,项目表!$D$2:$D$128,"通过",项目表!$F$2:$F$128,$C82)</f>
        <v>0</v>
      </c>
      <c r="M82" s="8">
        <f>SUMIFS(项目表!$BA$2:$BA$128,项目表!$D$2:$D$128,"通过",项目表!$F$2:$F$128,$C82)</f>
        <v>0</v>
      </c>
      <c r="N82" s="8">
        <f>SUMIFS(项目表!$BC$2:$BC$128,项目表!$D$2:$D$128,"通过",项目表!$F$2:$F$128,$C82)</f>
        <v>0</v>
      </c>
      <c r="O82" s="9">
        <f t="shared" si="8"/>
        <v>0</v>
      </c>
    </row>
    <row r="83" s="1" customFormat="1" customHeight="1" spans="1:15">
      <c r="A83" s="7">
        <v>79</v>
      </c>
      <c r="B83" s="7" t="s">
        <v>418</v>
      </c>
      <c r="C83" s="7" t="s">
        <v>11</v>
      </c>
      <c r="D83" s="8">
        <f>SUMIFS(项目表!$AK$2:$AK$128,项目表!$D$2:$D$128,"通过",项目表!$F$2:$F$128,$C83)</f>
        <v>2</v>
      </c>
      <c r="E83" s="8">
        <f>SUMIFS(项目表!$AM$2:$AM$128,项目表!$D$2:$D$128,"通过",项目表!$F$2:$F$128,$C83)</f>
        <v>0</v>
      </c>
      <c r="F83" s="9">
        <f t="shared" si="7"/>
        <v>2</v>
      </c>
      <c r="G83" s="8">
        <f>SUMIFS(项目表!$AO$2:$AO$128,项目表!$D$2:$D$128,"通过",项目表!$F$2:$F$128,$C83)</f>
        <v>0</v>
      </c>
      <c r="H83" s="8">
        <f>SUMIFS(项目表!$AQ$2:$AQ$128,项目表!$D$2:$D$128,"通过",项目表!$F$2:$F$128,$C83)</f>
        <v>0</v>
      </c>
      <c r="I83" s="8">
        <f>SUMIFS(项目表!$AS$2:$AS$128,项目表!$D$2:$D$128,"通过",项目表!$F$2:$F$128,$C83)</f>
        <v>0</v>
      </c>
      <c r="J83" s="8">
        <f>SUMIFS(项目表!$AU$2:$AU$128,项目表!$D$2:$D$128,"通过",项目表!$F$2:$F$128,$C83)</f>
        <v>0</v>
      </c>
      <c r="K83" s="8">
        <f>SUMIFS(项目表!$AW$2:$AW$128,项目表!$D$2:$D$128,"通过",项目表!$F$2:$F$128,$C83)</f>
        <v>0</v>
      </c>
      <c r="L83" s="8">
        <f>SUMIFS(项目表!$AY$2:$AY$128,项目表!$D$2:$D$128,"通过",项目表!$F$2:$F$128,$C83)</f>
        <v>4</v>
      </c>
      <c r="M83" s="8">
        <f>SUMIFS(项目表!$BA$2:$BA$128,项目表!$D$2:$D$128,"通过",项目表!$F$2:$F$128,$C83)</f>
        <v>0</v>
      </c>
      <c r="N83" s="8">
        <f>SUMIFS(项目表!$BC$2:$BC$128,项目表!$D$2:$D$128,"通过",项目表!$F$2:$F$128,$C83)</f>
        <v>0</v>
      </c>
      <c r="O83" s="9">
        <f t="shared" si="8"/>
        <v>4</v>
      </c>
    </row>
    <row r="84" s="1" customFormat="1" customHeight="1" spans="1:15">
      <c r="A84" s="7">
        <v>80</v>
      </c>
      <c r="B84" s="7" t="s">
        <v>418</v>
      </c>
      <c r="C84" s="7" t="s">
        <v>448</v>
      </c>
      <c r="D84" s="8">
        <f>SUMIFS(项目表!$AK$2:$AK$128,项目表!$D$2:$D$128,"通过",项目表!$F$2:$F$128,$C84)</f>
        <v>4</v>
      </c>
      <c r="E84" s="8">
        <f>SUMIFS(项目表!$AM$2:$AM$128,项目表!$D$2:$D$128,"通过",项目表!$F$2:$F$128,$C84)</f>
        <v>0</v>
      </c>
      <c r="F84" s="9">
        <f t="shared" si="7"/>
        <v>4</v>
      </c>
      <c r="G84" s="8">
        <f>SUMIFS(项目表!$AO$2:$AO$128,项目表!$D$2:$D$128,"通过",项目表!$F$2:$F$128,$C84)</f>
        <v>0</v>
      </c>
      <c r="H84" s="8">
        <f>SUMIFS(项目表!$AQ$2:$AQ$128,项目表!$D$2:$D$128,"通过",项目表!$F$2:$F$128,$C84)</f>
        <v>0</v>
      </c>
      <c r="I84" s="8">
        <f>SUMIFS(项目表!$AS$2:$AS$128,项目表!$D$2:$D$128,"通过",项目表!$F$2:$F$128,$C84)</f>
        <v>0</v>
      </c>
      <c r="J84" s="8">
        <f>SUMIFS(项目表!$AU$2:$AU$128,项目表!$D$2:$D$128,"通过",项目表!$F$2:$F$128,$C84)</f>
        <v>0</v>
      </c>
      <c r="K84" s="8">
        <f>SUMIFS(项目表!$AW$2:$AW$128,项目表!$D$2:$D$128,"通过",项目表!$F$2:$F$128,$C84)</f>
        <v>0</v>
      </c>
      <c r="L84" s="8">
        <f>SUMIFS(项目表!$AY$2:$AY$128,项目表!$D$2:$D$128,"通过",项目表!$F$2:$F$128,$C84)</f>
        <v>0</v>
      </c>
      <c r="M84" s="8">
        <f>SUMIFS(项目表!$BA$2:$BA$128,项目表!$D$2:$D$128,"通过",项目表!$F$2:$F$128,$C84)</f>
        <v>0</v>
      </c>
      <c r="N84" s="8">
        <f>SUMIFS(项目表!$BC$2:$BC$128,项目表!$D$2:$D$128,"通过",项目表!$F$2:$F$128,$C84)</f>
        <v>0</v>
      </c>
      <c r="O84" s="9">
        <f t="shared" si="8"/>
        <v>0</v>
      </c>
    </row>
    <row r="85" s="1" customFormat="1" customHeight="1" spans="1:15">
      <c r="A85" s="7">
        <v>81</v>
      </c>
      <c r="B85" s="12" t="s">
        <v>418</v>
      </c>
      <c r="C85" s="7" t="s">
        <v>502</v>
      </c>
      <c r="D85" s="8">
        <f>SUMIFS(项目表!$AK$2:$AK$128,项目表!$D$2:$D$128,"通过",项目表!$F$2:$F$128,$C85)</f>
        <v>8</v>
      </c>
      <c r="E85" s="8">
        <f>SUMIFS(项目表!$AM$2:$AM$128,项目表!$D$2:$D$128,"通过",项目表!$F$2:$F$128,$C85)</f>
        <v>0</v>
      </c>
      <c r="F85" s="9">
        <f t="shared" si="7"/>
        <v>8</v>
      </c>
      <c r="G85" s="8">
        <f>SUMIFS(项目表!$AO$2:$AO$128,项目表!$D$2:$D$128,"通过",项目表!$F$2:$F$128,$C85)</f>
        <v>0</v>
      </c>
      <c r="H85" s="8">
        <f>SUMIFS(项目表!$AQ$2:$AQ$128,项目表!$D$2:$D$128,"通过",项目表!$F$2:$F$128,$C85)</f>
        <v>0</v>
      </c>
      <c r="I85" s="8">
        <f>SUMIFS(项目表!$AS$2:$AS$128,项目表!$D$2:$D$128,"通过",项目表!$F$2:$F$128,$C85)</f>
        <v>0</v>
      </c>
      <c r="J85" s="8">
        <f>SUMIFS(项目表!$AU$2:$AU$128,项目表!$D$2:$D$128,"通过",项目表!$F$2:$F$128,$C85)</f>
        <v>0</v>
      </c>
      <c r="K85" s="8">
        <f>SUMIFS(项目表!$AW$2:$AW$128,项目表!$D$2:$D$128,"通过",项目表!$F$2:$F$128,$C85)</f>
        <v>0</v>
      </c>
      <c r="L85" s="8">
        <f>SUMIFS(项目表!$AY$2:$AY$128,项目表!$D$2:$D$128,"通过",项目表!$F$2:$F$128,$C85)</f>
        <v>0</v>
      </c>
      <c r="M85" s="8">
        <f>SUMIFS(项目表!$BA$2:$BA$128,项目表!$D$2:$D$128,"通过",项目表!$F$2:$F$128,$C85)</f>
        <v>0</v>
      </c>
      <c r="N85" s="8">
        <f>SUMIFS(项目表!$BC$2:$BC$128,项目表!$D$2:$D$128,"通过",项目表!$F$2:$F$128,$C85)</f>
        <v>0</v>
      </c>
      <c r="O85" s="9">
        <f t="shared" si="8"/>
        <v>0</v>
      </c>
    </row>
    <row r="86" s="1" customFormat="1" customHeight="1" spans="1:15">
      <c r="A86" s="7">
        <v>82</v>
      </c>
      <c r="B86" s="11" t="s">
        <v>386</v>
      </c>
      <c r="C86" s="7" t="s">
        <v>16</v>
      </c>
      <c r="D86" s="8">
        <f>SUMIFS(项目表!$AK$2:$AK$128,项目表!$D$2:$D$128,"通过",项目表!$F$2:$F$128,$C86)</f>
        <v>0</v>
      </c>
      <c r="E86" s="8">
        <f>SUMIFS(项目表!$AM$2:$AM$128,项目表!$D$2:$D$128,"通过",项目表!$F$2:$F$128,$C86)</f>
        <v>0</v>
      </c>
      <c r="F86" s="9">
        <f t="shared" si="7"/>
        <v>0</v>
      </c>
      <c r="G86" s="8">
        <f>SUMIFS(项目表!$AO$2:$AO$128,项目表!$D$2:$D$128,"通过",项目表!$F$2:$F$128,$C86)</f>
        <v>0</v>
      </c>
      <c r="H86" s="8">
        <f>SUMIFS(项目表!$AQ$2:$AQ$128,项目表!$D$2:$D$128,"通过",项目表!$F$2:$F$128,$C86)</f>
        <v>0</v>
      </c>
      <c r="I86" s="8">
        <f>SUMIFS(项目表!$AS$2:$AS$128,项目表!$D$2:$D$128,"通过",项目表!$F$2:$F$128,$C86)</f>
        <v>4</v>
      </c>
      <c r="J86" s="8">
        <f>SUMIFS(项目表!$AU$2:$AU$128,项目表!$D$2:$D$128,"通过",项目表!$F$2:$F$128,$C86)</f>
        <v>4</v>
      </c>
      <c r="K86" s="8">
        <f>SUMIFS(项目表!$AW$2:$AW$128,项目表!$D$2:$D$128,"通过",项目表!$F$2:$F$128,$C86)</f>
        <v>0</v>
      </c>
      <c r="L86" s="8">
        <f>SUMIFS(项目表!$AY$2:$AY$128,项目表!$D$2:$D$128,"通过",项目表!$F$2:$F$128,$C86)</f>
        <v>0</v>
      </c>
      <c r="M86" s="8">
        <f>SUMIFS(项目表!$BA$2:$BA$128,项目表!$D$2:$D$128,"通过",项目表!$F$2:$F$128,$C86)</f>
        <v>0</v>
      </c>
      <c r="N86" s="8">
        <f>SUMIFS(项目表!$BC$2:$BC$128,项目表!$D$2:$D$128,"通过",项目表!$F$2:$F$128,$C86)</f>
        <v>0</v>
      </c>
      <c r="O86" s="9">
        <f t="shared" si="8"/>
        <v>8</v>
      </c>
    </row>
    <row r="87" s="1" customFormat="1" customHeight="1" spans="1:15">
      <c r="A87" s="7">
        <v>83</v>
      </c>
      <c r="B87" s="11" t="s">
        <v>525</v>
      </c>
      <c r="C87" s="7" t="s">
        <v>536</v>
      </c>
      <c r="D87" s="8">
        <f>SUMIFS(项目表!$AK$2:$AK$128,项目表!$D$2:$D$128,"通过",项目表!$F$2:$F$128,$C87)</f>
        <v>0</v>
      </c>
      <c r="E87" s="8">
        <f>SUMIFS(项目表!$AM$2:$AM$128,项目表!$D$2:$D$128,"通过",项目表!$F$2:$F$128,$C87)</f>
        <v>0</v>
      </c>
      <c r="F87" s="9">
        <f t="shared" si="7"/>
        <v>0</v>
      </c>
      <c r="G87" s="8">
        <f>SUMIFS(项目表!$AO$2:$AO$128,项目表!$D$2:$D$128,"通过",项目表!$F$2:$F$128,$C87)</f>
        <v>0</v>
      </c>
      <c r="H87" s="8">
        <f>SUMIFS(项目表!$AQ$2:$AQ$128,项目表!$D$2:$D$128,"通过",项目表!$F$2:$F$128,$C87)</f>
        <v>0</v>
      </c>
      <c r="I87" s="8">
        <f>SUMIFS(项目表!$AS$2:$AS$128,项目表!$D$2:$D$128,"通过",项目表!$F$2:$F$128,$C87)</f>
        <v>0</v>
      </c>
      <c r="J87" s="8">
        <f>SUMIFS(项目表!$AU$2:$AU$128,项目表!$D$2:$D$128,"通过",项目表!$F$2:$F$128,$C87)</f>
        <v>0</v>
      </c>
      <c r="K87" s="8">
        <f>SUMIFS(项目表!$AW$2:$AW$128,项目表!$D$2:$D$128,"通过",项目表!$F$2:$F$128,$C87)</f>
        <v>0</v>
      </c>
      <c r="L87" s="8">
        <f>SUMIFS(项目表!$AY$2:$AY$128,项目表!$D$2:$D$128,"通过",项目表!$F$2:$F$128,$C87)</f>
        <v>0</v>
      </c>
      <c r="M87" s="8">
        <f>SUMIFS(项目表!$BA$2:$BA$128,项目表!$D$2:$D$128,"通过",项目表!$F$2:$F$128,$C87)</f>
        <v>0</v>
      </c>
      <c r="N87" s="8">
        <f>SUMIFS(项目表!$BC$2:$BC$128,项目表!$D$2:$D$128,"通过",项目表!$F$2:$F$128,$C87)</f>
        <v>0</v>
      </c>
      <c r="O87" s="9">
        <f t="shared" si="8"/>
        <v>0</v>
      </c>
    </row>
    <row r="88" s="1" customFormat="1" customHeight="1" spans="1:15">
      <c r="A88" s="7">
        <v>84</v>
      </c>
      <c r="B88" s="7" t="s">
        <v>525</v>
      </c>
      <c r="C88" s="7" t="s">
        <v>15</v>
      </c>
      <c r="D88" s="8">
        <f>SUMIFS(项目表!$AK$2:$AK$128,项目表!$D$2:$D$128,"通过",项目表!$F$2:$F$128,$C88)</f>
        <v>0</v>
      </c>
      <c r="E88" s="8">
        <f>SUMIFS(项目表!$AM$2:$AM$128,项目表!$D$2:$D$128,"通过",项目表!$F$2:$F$128,$C88)</f>
        <v>0</v>
      </c>
      <c r="F88" s="9">
        <f t="shared" si="7"/>
        <v>0</v>
      </c>
      <c r="G88" s="8">
        <f>SUMIFS(项目表!$AO$2:$AO$128,项目表!$D$2:$D$128,"通过",项目表!$F$2:$F$128,$C88)</f>
        <v>0</v>
      </c>
      <c r="H88" s="8">
        <f>SUMIFS(项目表!$AQ$2:$AQ$128,项目表!$D$2:$D$128,"通过",项目表!$F$2:$F$128,$C88)</f>
        <v>0</v>
      </c>
      <c r="I88" s="8">
        <f>SUMIFS(项目表!$AS$2:$AS$128,项目表!$D$2:$D$128,"通过",项目表!$F$2:$F$128,$C88)</f>
        <v>0</v>
      </c>
      <c r="J88" s="8">
        <f>SUMIFS(项目表!$AU$2:$AU$128,项目表!$D$2:$D$128,"通过",项目表!$F$2:$F$128,$C88)</f>
        <v>0</v>
      </c>
      <c r="K88" s="8">
        <f>SUMIFS(项目表!$AW$2:$AW$128,项目表!$D$2:$D$128,"通过",项目表!$F$2:$F$128,$C88)</f>
        <v>0</v>
      </c>
      <c r="L88" s="8">
        <f>SUMIFS(项目表!$AY$2:$AY$128,项目表!$D$2:$D$128,"通过",项目表!$F$2:$F$128,$C88)</f>
        <v>0</v>
      </c>
      <c r="M88" s="8">
        <f>SUMIFS(项目表!$BA$2:$BA$128,项目表!$D$2:$D$128,"通过",项目表!$F$2:$F$128,$C88)</f>
        <v>0</v>
      </c>
      <c r="N88" s="8">
        <f>SUMIFS(项目表!$BC$2:$BC$128,项目表!$D$2:$D$128,"通过",项目表!$F$2:$F$128,$C88)</f>
        <v>0</v>
      </c>
      <c r="O88" s="9">
        <f t="shared" si="8"/>
        <v>0</v>
      </c>
    </row>
    <row r="89" s="1" customFormat="1" customHeight="1" spans="1:15">
      <c r="A89" s="7">
        <v>85</v>
      </c>
      <c r="B89" s="7" t="s">
        <v>525</v>
      </c>
      <c r="C89" s="7" t="s">
        <v>858</v>
      </c>
      <c r="D89" s="8">
        <f>SUMIFS(项目表!$AK$2:$AK$128,项目表!$D$2:$D$128,"通过",项目表!$F$2:$F$128,$C89)</f>
        <v>0</v>
      </c>
      <c r="E89" s="8">
        <f>SUMIFS(项目表!$AM$2:$AM$128,项目表!$D$2:$D$128,"通过",项目表!$F$2:$F$128,$C89)</f>
        <v>0</v>
      </c>
      <c r="F89" s="9">
        <f t="shared" si="7"/>
        <v>0</v>
      </c>
      <c r="G89" s="8">
        <f>SUMIFS(项目表!$AO$2:$AO$128,项目表!$D$2:$D$128,"通过",项目表!$F$2:$F$128,$C89)</f>
        <v>0</v>
      </c>
      <c r="H89" s="8">
        <f>SUMIFS(项目表!$AQ$2:$AQ$128,项目表!$D$2:$D$128,"通过",项目表!$F$2:$F$128,$C89)</f>
        <v>0</v>
      </c>
      <c r="I89" s="8">
        <f>SUMIFS(项目表!$AS$2:$AS$128,项目表!$D$2:$D$128,"通过",项目表!$F$2:$F$128,$C89)</f>
        <v>0</v>
      </c>
      <c r="J89" s="8">
        <f>SUMIFS(项目表!$AU$2:$AU$128,项目表!$D$2:$D$128,"通过",项目表!$F$2:$F$128,$C89)</f>
        <v>0</v>
      </c>
      <c r="K89" s="8">
        <f>SUMIFS(项目表!$AW$2:$AW$128,项目表!$D$2:$D$128,"通过",项目表!$F$2:$F$128,$C89)</f>
        <v>0</v>
      </c>
      <c r="L89" s="8">
        <f>SUMIFS(项目表!$AY$2:$AY$128,项目表!$D$2:$D$128,"通过",项目表!$F$2:$F$128,$C89)</f>
        <v>0</v>
      </c>
      <c r="M89" s="8">
        <f>SUMIFS(项目表!$BA$2:$BA$128,项目表!$D$2:$D$128,"通过",项目表!$F$2:$F$128,$C89)</f>
        <v>0</v>
      </c>
      <c r="N89" s="8">
        <f>SUMIFS(项目表!$BC$2:$BC$128,项目表!$D$2:$D$128,"通过",项目表!$F$2:$F$128,$C89)</f>
        <v>0</v>
      </c>
      <c r="O89" s="9">
        <f t="shared" si="8"/>
        <v>0</v>
      </c>
    </row>
    <row r="90" s="1" customFormat="1" customHeight="1" spans="1:15">
      <c r="A90" s="7">
        <v>86</v>
      </c>
      <c r="B90" s="11" t="s">
        <v>579</v>
      </c>
      <c r="C90" s="7" t="s">
        <v>589</v>
      </c>
      <c r="D90" s="8">
        <f>SUMIFS(项目表!$AK$2:$AK$128,项目表!$D$2:$D$128,"通过",项目表!$F$2:$F$128,$C90)</f>
        <v>0</v>
      </c>
      <c r="E90" s="8">
        <f>SUMIFS(项目表!$AM$2:$AM$128,项目表!$D$2:$D$128,"通过",项目表!$F$2:$F$128,$C90)</f>
        <v>0</v>
      </c>
      <c r="F90" s="9">
        <f t="shared" si="7"/>
        <v>0</v>
      </c>
      <c r="G90" s="8">
        <f>SUMIFS(项目表!$AO$2:$AO$128,项目表!$D$2:$D$128,"通过",项目表!$F$2:$F$128,$C90)</f>
        <v>5</v>
      </c>
      <c r="H90" s="8">
        <f>SUMIFS(项目表!$AQ$2:$AQ$128,项目表!$D$2:$D$128,"通过",项目表!$F$2:$F$128,$C90)</f>
        <v>6</v>
      </c>
      <c r="I90" s="8">
        <f>SUMIFS(项目表!$AS$2:$AS$128,项目表!$D$2:$D$128,"通过",项目表!$F$2:$F$128,$C90)</f>
        <v>4</v>
      </c>
      <c r="J90" s="8">
        <f>SUMIFS(项目表!$AU$2:$AU$128,项目表!$D$2:$D$128,"通过",项目表!$F$2:$F$128,$C90)</f>
        <v>4</v>
      </c>
      <c r="K90" s="8">
        <f>SUMIFS(项目表!$AW$2:$AW$128,项目表!$D$2:$D$128,"通过",项目表!$F$2:$F$128,$C90)</f>
        <v>0</v>
      </c>
      <c r="L90" s="8">
        <f>SUMIFS(项目表!$AY$2:$AY$128,项目表!$D$2:$D$128,"通过",项目表!$F$2:$F$128,$C90)</f>
        <v>0</v>
      </c>
      <c r="M90" s="8">
        <f>SUMIFS(项目表!$BA$2:$BA$128,项目表!$D$2:$D$128,"通过",项目表!$F$2:$F$128,$C90)</f>
        <v>0</v>
      </c>
      <c r="N90" s="8">
        <f>SUMIFS(项目表!$BC$2:$BC$128,项目表!$D$2:$D$128,"通过",项目表!$F$2:$F$128,$C90)</f>
        <v>0</v>
      </c>
      <c r="O90" s="9">
        <f t="shared" si="8"/>
        <v>19</v>
      </c>
    </row>
    <row r="91" s="1" customFormat="1" customHeight="1" spans="1:15">
      <c r="A91" s="7">
        <v>87</v>
      </c>
      <c r="B91" s="7" t="s">
        <v>286</v>
      </c>
      <c r="C91" s="7" t="s">
        <v>303</v>
      </c>
      <c r="D91" s="8">
        <f>SUMIFS(项目表!$AK$2:$AK$128,项目表!$D$2:$D$128,"通过",项目表!$F$2:$F$128,$C91)</f>
        <v>0</v>
      </c>
      <c r="E91" s="8">
        <f>SUMIFS(项目表!$AM$2:$AM$128,项目表!$D$2:$D$128,"通过",项目表!$F$2:$F$128,$C91)</f>
        <v>0</v>
      </c>
      <c r="F91" s="9">
        <f t="shared" si="7"/>
        <v>0</v>
      </c>
      <c r="G91" s="8">
        <f>SUMIFS(项目表!$AO$2:$AO$128,项目表!$D$2:$D$128,"通过",项目表!$F$2:$F$128,$C91)</f>
        <v>0</v>
      </c>
      <c r="H91" s="8">
        <f>SUMIFS(项目表!$AQ$2:$AQ$128,项目表!$D$2:$D$128,"通过",项目表!$F$2:$F$128,$C91)</f>
        <v>0</v>
      </c>
      <c r="I91" s="8">
        <f>SUMIFS(项目表!$AS$2:$AS$128,项目表!$D$2:$D$128,"通过",项目表!$F$2:$F$128,$C91)</f>
        <v>0</v>
      </c>
      <c r="J91" s="8">
        <f>SUMIFS(项目表!$AU$2:$AU$128,项目表!$D$2:$D$128,"通过",项目表!$F$2:$F$128,$C91)</f>
        <v>0</v>
      </c>
      <c r="K91" s="8">
        <f>SUMIFS(项目表!$AW$2:$AW$128,项目表!$D$2:$D$128,"通过",项目表!$F$2:$F$128,$C91)</f>
        <v>0</v>
      </c>
      <c r="L91" s="8">
        <f>SUMIFS(项目表!$AY$2:$AY$128,项目表!$D$2:$D$128,"通过",项目表!$F$2:$F$128,$C91)</f>
        <v>0</v>
      </c>
      <c r="M91" s="8">
        <f>SUMIFS(项目表!$BA$2:$BA$128,项目表!$D$2:$D$128,"通过",项目表!$F$2:$F$128,$C91)</f>
        <v>0</v>
      </c>
      <c r="N91" s="8">
        <f>SUMIFS(项目表!$BC$2:$BC$128,项目表!$D$2:$D$128,"通过",项目表!$F$2:$F$128,$C91)</f>
        <v>0</v>
      </c>
      <c r="O91" s="9">
        <f t="shared" si="8"/>
        <v>0</v>
      </c>
    </row>
    <row r="92" s="1" customFormat="1" customHeight="1" spans="1:15">
      <c r="A92" s="7">
        <v>88</v>
      </c>
      <c r="B92" s="11" t="s">
        <v>286</v>
      </c>
      <c r="C92" s="7" t="s">
        <v>312</v>
      </c>
      <c r="D92" s="8">
        <f>SUMIFS(项目表!$AK$2:$AK$128,项目表!$D$2:$D$128,"通过",项目表!$F$2:$F$128,$C92)</f>
        <v>0</v>
      </c>
      <c r="E92" s="8">
        <f>SUMIFS(项目表!$AM$2:$AM$128,项目表!$D$2:$D$128,"通过",项目表!$F$2:$F$128,$C92)</f>
        <v>2</v>
      </c>
      <c r="F92" s="9">
        <f t="shared" si="7"/>
        <v>2</v>
      </c>
      <c r="G92" s="8">
        <f>SUMIFS(项目表!$AO$2:$AO$128,项目表!$D$2:$D$128,"通过",项目表!$F$2:$F$128,$C92)</f>
        <v>0</v>
      </c>
      <c r="H92" s="8">
        <f>SUMIFS(项目表!$AQ$2:$AQ$128,项目表!$D$2:$D$128,"通过",项目表!$F$2:$F$128,$C92)</f>
        <v>0</v>
      </c>
      <c r="I92" s="8">
        <f>SUMIFS(项目表!$AS$2:$AS$128,项目表!$D$2:$D$128,"通过",项目表!$F$2:$F$128,$C92)</f>
        <v>0</v>
      </c>
      <c r="J92" s="8">
        <f>SUMIFS(项目表!$AU$2:$AU$128,项目表!$D$2:$D$128,"通过",项目表!$F$2:$F$128,$C92)</f>
        <v>4</v>
      </c>
      <c r="K92" s="8">
        <f>SUMIFS(项目表!$AW$2:$AW$128,项目表!$D$2:$D$128,"通过",项目表!$F$2:$F$128,$C92)</f>
        <v>5</v>
      </c>
      <c r="L92" s="8">
        <f>SUMIFS(项目表!$AY$2:$AY$128,项目表!$D$2:$D$128,"通过",项目表!$F$2:$F$128,$C92)</f>
        <v>0</v>
      </c>
      <c r="M92" s="8">
        <f>SUMIFS(项目表!$BA$2:$BA$128,项目表!$D$2:$D$128,"通过",项目表!$F$2:$F$128,$C92)</f>
        <v>0</v>
      </c>
      <c r="N92" s="8">
        <f>SUMIFS(项目表!$BC$2:$BC$128,项目表!$D$2:$D$128,"通过",项目表!$F$2:$F$128,$C92)</f>
        <v>0</v>
      </c>
      <c r="O92" s="9">
        <f t="shared" si="8"/>
        <v>9</v>
      </c>
    </row>
    <row r="93" s="1" customFormat="1" customHeight="1" spans="1:15">
      <c r="A93" s="7">
        <v>89</v>
      </c>
      <c r="B93" s="11" t="s">
        <v>286</v>
      </c>
      <c r="C93" s="7" t="s">
        <v>342</v>
      </c>
      <c r="D93" s="8">
        <f>SUMIFS(项目表!$AK$2:$AK$128,项目表!$D$2:$D$128,"通过",项目表!$F$2:$F$128,$C93)</f>
        <v>2</v>
      </c>
      <c r="E93" s="8">
        <f>SUMIFS(项目表!$AM$2:$AM$128,项目表!$D$2:$D$128,"通过",项目表!$F$2:$F$128,$C93)</f>
        <v>0</v>
      </c>
      <c r="F93" s="9">
        <f t="shared" si="7"/>
        <v>2</v>
      </c>
      <c r="G93" s="8">
        <f>SUMIFS(项目表!$AO$2:$AO$128,项目表!$D$2:$D$128,"通过",项目表!$F$2:$F$128,$C93)</f>
        <v>0</v>
      </c>
      <c r="H93" s="8">
        <f>SUMIFS(项目表!$AQ$2:$AQ$128,项目表!$D$2:$D$128,"通过",项目表!$F$2:$F$128,$C93)</f>
        <v>0</v>
      </c>
      <c r="I93" s="8">
        <f>SUMIFS(项目表!$AS$2:$AS$128,项目表!$D$2:$D$128,"通过",项目表!$F$2:$F$128,$C93)</f>
        <v>0</v>
      </c>
      <c r="J93" s="8">
        <f>SUMIFS(项目表!$AU$2:$AU$128,项目表!$D$2:$D$128,"通过",项目表!$F$2:$F$128,$C93)</f>
        <v>0</v>
      </c>
      <c r="K93" s="8">
        <f>SUMIFS(项目表!$AW$2:$AW$128,项目表!$D$2:$D$128,"通过",项目表!$F$2:$F$128,$C93)</f>
        <v>0</v>
      </c>
      <c r="L93" s="8">
        <f>SUMIFS(项目表!$AY$2:$AY$128,项目表!$D$2:$D$128,"通过",项目表!$F$2:$F$128,$C93)</f>
        <v>0</v>
      </c>
      <c r="M93" s="8">
        <f>SUMIFS(项目表!$BA$2:$BA$128,项目表!$D$2:$D$128,"通过",项目表!$F$2:$F$128,$C93)</f>
        <v>0</v>
      </c>
      <c r="N93" s="8">
        <f>SUMIFS(项目表!$BC$2:$BC$128,项目表!$D$2:$D$128,"通过",项目表!$F$2:$F$128,$C93)</f>
        <v>0</v>
      </c>
      <c r="O93" s="9">
        <f t="shared" si="8"/>
        <v>0</v>
      </c>
    </row>
    <row r="94" s="1" customFormat="1" customHeight="1" spans="1:15">
      <c r="A94" s="7">
        <v>90</v>
      </c>
      <c r="B94" s="7" t="s">
        <v>365</v>
      </c>
      <c r="C94" s="7" t="s">
        <v>366</v>
      </c>
      <c r="D94" s="8">
        <f>SUMIFS(项目表!$AK$2:$AK$128,项目表!$D$2:$D$128,"通过",项目表!$F$2:$F$128,$C94)</f>
        <v>2</v>
      </c>
      <c r="E94" s="8">
        <f>SUMIFS(项目表!$AM$2:$AM$128,项目表!$D$2:$D$128,"通过",项目表!$F$2:$F$128,$C94)</f>
        <v>2</v>
      </c>
      <c r="F94" s="9">
        <f t="shared" si="7"/>
        <v>4</v>
      </c>
      <c r="G94" s="8">
        <f>SUMIFS(项目表!$AO$2:$AO$128,项目表!$D$2:$D$128,"通过",项目表!$F$2:$F$128,$C94)</f>
        <v>0</v>
      </c>
      <c r="H94" s="8">
        <f>SUMIFS(项目表!$AQ$2:$AQ$128,项目表!$D$2:$D$128,"通过",项目表!$F$2:$F$128,$C94)</f>
        <v>0</v>
      </c>
      <c r="I94" s="8">
        <f>SUMIFS(项目表!$AS$2:$AS$128,项目表!$D$2:$D$128,"通过",项目表!$F$2:$F$128,$C94)</f>
        <v>0</v>
      </c>
      <c r="J94" s="8">
        <f>SUMIFS(项目表!$AU$2:$AU$128,项目表!$D$2:$D$128,"通过",项目表!$F$2:$F$128,$C94)</f>
        <v>0</v>
      </c>
      <c r="K94" s="8">
        <f>SUMIFS(项目表!$AW$2:$AW$128,项目表!$D$2:$D$128,"通过",项目表!$F$2:$F$128,$C94)</f>
        <v>0</v>
      </c>
      <c r="L94" s="8">
        <f>SUMIFS(项目表!$AY$2:$AY$128,项目表!$D$2:$D$128,"通过",项目表!$F$2:$F$128,$C94)</f>
        <v>0</v>
      </c>
      <c r="M94" s="8">
        <f>SUMIFS(项目表!$BA$2:$BA$128,项目表!$D$2:$D$128,"通过",项目表!$F$2:$F$128,$C94)</f>
        <v>0</v>
      </c>
      <c r="N94" s="8">
        <f>SUMIFS(项目表!$BC$2:$BC$128,项目表!$D$2:$D$128,"通过",项目表!$F$2:$F$128,$C94)</f>
        <v>0</v>
      </c>
      <c r="O94" s="9">
        <f t="shared" si="8"/>
        <v>0</v>
      </c>
    </row>
    <row r="95" s="1" customFormat="1" customHeight="1" spans="1:15">
      <c r="A95" s="7">
        <v>91</v>
      </c>
      <c r="B95" s="7" t="s">
        <v>365</v>
      </c>
      <c r="C95" s="7" t="s">
        <v>859</v>
      </c>
      <c r="D95" s="8">
        <f>SUMIFS(项目表!$AK$2:$AK$128,项目表!$D$2:$D$128,"通过",项目表!$F$2:$F$128,$C95)</f>
        <v>0</v>
      </c>
      <c r="E95" s="8">
        <f>SUMIFS(项目表!$AM$2:$AM$128,项目表!$D$2:$D$128,"通过",项目表!$F$2:$F$128,$C95)</f>
        <v>0</v>
      </c>
      <c r="F95" s="9">
        <f t="shared" si="7"/>
        <v>0</v>
      </c>
      <c r="G95" s="8">
        <f>SUMIFS(项目表!$AO$2:$AO$128,项目表!$D$2:$D$128,"通过",项目表!$F$2:$F$128,$C95)</f>
        <v>0</v>
      </c>
      <c r="H95" s="8">
        <f>SUMIFS(项目表!$AQ$2:$AQ$128,项目表!$D$2:$D$128,"通过",项目表!$F$2:$F$128,$C95)</f>
        <v>0</v>
      </c>
      <c r="I95" s="8">
        <f>SUMIFS(项目表!$AS$2:$AS$128,项目表!$D$2:$D$128,"通过",项目表!$F$2:$F$128,$C95)</f>
        <v>0</v>
      </c>
      <c r="J95" s="8">
        <f>SUMIFS(项目表!$AU$2:$AU$128,项目表!$D$2:$D$128,"通过",项目表!$F$2:$F$128,$C95)</f>
        <v>0</v>
      </c>
      <c r="K95" s="8">
        <f>SUMIFS(项目表!$AW$2:$AW$128,项目表!$D$2:$D$128,"通过",项目表!$F$2:$F$128,$C95)</f>
        <v>0</v>
      </c>
      <c r="L95" s="8">
        <f>SUMIFS(项目表!$AY$2:$AY$128,项目表!$D$2:$D$128,"通过",项目表!$F$2:$F$128,$C95)</f>
        <v>0</v>
      </c>
      <c r="M95" s="8">
        <f>SUMIFS(项目表!$BA$2:$BA$128,项目表!$D$2:$D$128,"通过",项目表!$F$2:$F$128,$C95)</f>
        <v>0</v>
      </c>
      <c r="N95" s="8">
        <f>SUMIFS(项目表!$BC$2:$BC$128,项目表!$D$2:$D$128,"通过",项目表!$F$2:$F$128,$C95)</f>
        <v>0</v>
      </c>
      <c r="O95" s="9">
        <f t="shared" si="8"/>
        <v>0</v>
      </c>
    </row>
    <row r="96" s="1" customFormat="1" customHeight="1" spans="1:15">
      <c r="A96" s="7">
        <v>92</v>
      </c>
      <c r="B96" s="11" t="s">
        <v>806</v>
      </c>
      <c r="C96" s="7" t="s">
        <v>860</v>
      </c>
      <c r="D96" s="8">
        <f>SUMIFS(项目表!$AK$2:$AK$128,项目表!$D$2:$D$128,"通过",项目表!$F$2:$F$128,$C96)</f>
        <v>0</v>
      </c>
      <c r="E96" s="8">
        <f>SUMIFS(项目表!$AM$2:$AM$128,项目表!$D$2:$D$128,"通过",项目表!$F$2:$F$128,$C96)</f>
        <v>0</v>
      </c>
      <c r="F96" s="9">
        <f t="shared" si="7"/>
        <v>0</v>
      </c>
      <c r="G96" s="8">
        <f>SUMIFS(项目表!$AO$2:$AO$128,项目表!$D$2:$D$128,"通过",项目表!$F$2:$F$128,$C96)</f>
        <v>0</v>
      </c>
      <c r="H96" s="8">
        <f>SUMIFS(项目表!$AQ$2:$AQ$128,项目表!$D$2:$D$128,"通过",项目表!$F$2:$F$128,$C96)</f>
        <v>0</v>
      </c>
      <c r="I96" s="8">
        <f>SUMIFS(项目表!$AS$2:$AS$128,项目表!$D$2:$D$128,"通过",项目表!$F$2:$F$128,$C96)</f>
        <v>0</v>
      </c>
      <c r="J96" s="8">
        <f>SUMIFS(项目表!$AU$2:$AU$128,项目表!$D$2:$D$128,"通过",项目表!$F$2:$F$128,$C96)</f>
        <v>0</v>
      </c>
      <c r="K96" s="8">
        <f>SUMIFS(项目表!$AW$2:$AW$128,项目表!$D$2:$D$128,"通过",项目表!$F$2:$F$128,$C96)</f>
        <v>0</v>
      </c>
      <c r="L96" s="8">
        <f>SUMIFS(项目表!$AY$2:$AY$128,项目表!$D$2:$D$128,"通过",项目表!$F$2:$F$128,$C96)</f>
        <v>0</v>
      </c>
      <c r="M96" s="8">
        <f>SUMIFS(项目表!$BA$2:$BA$128,项目表!$D$2:$D$128,"通过",项目表!$F$2:$F$128,$C96)</f>
        <v>0</v>
      </c>
      <c r="N96" s="8">
        <f>SUMIFS(项目表!$BC$2:$BC$128,项目表!$D$2:$D$128,"通过",项目表!$F$2:$F$128,$C96)</f>
        <v>0</v>
      </c>
      <c r="O96" s="9">
        <f t="shared" si="8"/>
        <v>0</v>
      </c>
    </row>
    <row r="97" s="1" customFormat="1" customHeight="1" spans="1:15">
      <c r="A97" s="7">
        <v>93</v>
      </c>
      <c r="B97" s="11" t="s">
        <v>806</v>
      </c>
      <c r="C97" s="7" t="s">
        <v>861</v>
      </c>
      <c r="D97" s="8">
        <f>SUMIFS(项目表!$AK$2:$AK$128,项目表!$D$2:$D$128,"通过",项目表!$F$2:$F$128,$C97)</f>
        <v>0</v>
      </c>
      <c r="E97" s="8">
        <f>SUMIFS(项目表!$AM$2:$AM$128,项目表!$D$2:$D$128,"通过",项目表!$F$2:$F$128,$C97)</f>
        <v>0</v>
      </c>
      <c r="F97" s="9">
        <f t="shared" si="7"/>
        <v>0</v>
      </c>
      <c r="G97" s="8">
        <f>SUMIFS(项目表!$AO$2:$AO$128,项目表!$D$2:$D$128,"通过",项目表!$F$2:$F$128,$C97)</f>
        <v>0</v>
      </c>
      <c r="H97" s="8">
        <f>SUMIFS(项目表!$AQ$2:$AQ$128,项目表!$D$2:$D$128,"通过",项目表!$F$2:$F$128,$C97)</f>
        <v>0</v>
      </c>
      <c r="I97" s="8">
        <f>SUMIFS(项目表!$AS$2:$AS$128,项目表!$D$2:$D$128,"通过",项目表!$F$2:$F$128,$C97)</f>
        <v>0</v>
      </c>
      <c r="J97" s="8">
        <f>SUMIFS(项目表!$AU$2:$AU$128,项目表!$D$2:$D$128,"通过",项目表!$F$2:$F$128,$C97)</f>
        <v>0</v>
      </c>
      <c r="K97" s="8">
        <f>SUMIFS(项目表!$AW$2:$AW$128,项目表!$D$2:$D$128,"通过",项目表!$F$2:$F$128,$C97)</f>
        <v>0</v>
      </c>
      <c r="L97" s="8">
        <f>SUMIFS(项目表!$AY$2:$AY$128,项目表!$D$2:$D$128,"通过",项目表!$F$2:$F$128,$C97)</f>
        <v>0</v>
      </c>
      <c r="M97" s="8">
        <f>SUMIFS(项目表!$BA$2:$BA$128,项目表!$D$2:$D$128,"通过",项目表!$F$2:$F$128,$C97)</f>
        <v>0</v>
      </c>
      <c r="N97" s="8">
        <f>SUMIFS(项目表!$BC$2:$BC$128,项目表!$D$2:$D$128,"通过",项目表!$F$2:$F$128,$C97)</f>
        <v>0</v>
      </c>
      <c r="O97" s="9">
        <f t="shared" si="8"/>
        <v>0</v>
      </c>
    </row>
    <row r="98" s="1" customFormat="1" customHeight="1" spans="1:15">
      <c r="A98" s="7">
        <v>94</v>
      </c>
      <c r="B98" s="11" t="s">
        <v>806</v>
      </c>
      <c r="C98" s="7" t="s">
        <v>862</v>
      </c>
      <c r="D98" s="8">
        <f>SUMIFS(项目表!$AK$2:$AK$128,项目表!$D$2:$D$128,"通过",项目表!$F$2:$F$128,$C98)</f>
        <v>0</v>
      </c>
      <c r="E98" s="8">
        <f>SUMIFS(项目表!$AM$2:$AM$128,项目表!$D$2:$D$128,"通过",项目表!$F$2:$F$128,$C98)</f>
        <v>0</v>
      </c>
      <c r="F98" s="9">
        <f t="shared" si="7"/>
        <v>0</v>
      </c>
      <c r="G98" s="8">
        <f>SUMIFS(项目表!$AO$2:$AO$128,项目表!$D$2:$D$128,"通过",项目表!$F$2:$F$128,$C98)</f>
        <v>0</v>
      </c>
      <c r="H98" s="8">
        <f>SUMIFS(项目表!$AQ$2:$AQ$128,项目表!$D$2:$D$128,"通过",项目表!$F$2:$F$128,$C98)</f>
        <v>0</v>
      </c>
      <c r="I98" s="8">
        <f>SUMIFS(项目表!$AS$2:$AS$128,项目表!$D$2:$D$128,"通过",项目表!$F$2:$F$128,$C98)</f>
        <v>0</v>
      </c>
      <c r="J98" s="8">
        <f>SUMIFS(项目表!$AU$2:$AU$128,项目表!$D$2:$D$128,"通过",项目表!$F$2:$F$128,$C98)</f>
        <v>0</v>
      </c>
      <c r="K98" s="8">
        <f>SUMIFS(项目表!$AW$2:$AW$128,项目表!$D$2:$D$128,"通过",项目表!$F$2:$F$128,$C98)</f>
        <v>0</v>
      </c>
      <c r="L98" s="8">
        <f>SUMIFS(项目表!$AY$2:$AY$128,项目表!$D$2:$D$128,"通过",项目表!$F$2:$F$128,$C98)</f>
        <v>0</v>
      </c>
      <c r="M98" s="8">
        <f>SUMIFS(项目表!$BA$2:$BA$128,项目表!$D$2:$D$128,"通过",项目表!$F$2:$F$128,$C98)</f>
        <v>0</v>
      </c>
      <c r="N98" s="8">
        <f>SUMIFS(项目表!$BC$2:$BC$128,项目表!$D$2:$D$128,"通过",项目表!$F$2:$F$128,$C98)</f>
        <v>0</v>
      </c>
      <c r="O98" s="9">
        <f t="shared" si="8"/>
        <v>0</v>
      </c>
    </row>
    <row r="99" s="1" customFormat="1" customHeight="1" spans="1:15">
      <c r="A99" s="7">
        <v>95</v>
      </c>
      <c r="B99" s="11" t="s">
        <v>806</v>
      </c>
      <c r="C99" s="7" t="s">
        <v>863</v>
      </c>
      <c r="D99" s="8">
        <f>SUMIFS(项目表!$AK$2:$AK$128,项目表!$D$2:$D$128,"通过",项目表!$F$2:$F$128,$C99)</f>
        <v>0</v>
      </c>
      <c r="E99" s="8">
        <f>SUMIFS(项目表!$AM$2:$AM$128,项目表!$D$2:$D$128,"通过",项目表!$F$2:$F$128,$C99)</f>
        <v>0</v>
      </c>
      <c r="F99" s="9">
        <f t="shared" si="7"/>
        <v>0</v>
      </c>
      <c r="G99" s="8">
        <f>SUMIFS(项目表!$AO$2:$AO$128,项目表!$D$2:$D$128,"通过",项目表!$F$2:$F$128,$C99)</f>
        <v>0</v>
      </c>
      <c r="H99" s="8">
        <f>SUMIFS(项目表!$AQ$2:$AQ$128,项目表!$D$2:$D$128,"通过",项目表!$F$2:$F$128,$C99)</f>
        <v>0</v>
      </c>
      <c r="I99" s="8">
        <f>SUMIFS(项目表!$AS$2:$AS$128,项目表!$D$2:$D$128,"通过",项目表!$F$2:$F$128,$C99)</f>
        <v>0</v>
      </c>
      <c r="J99" s="8">
        <f>SUMIFS(项目表!$AU$2:$AU$128,项目表!$D$2:$D$128,"通过",项目表!$F$2:$F$128,$C99)</f>
        <v>0</v>
      </c>
      <c r="K99" s="8">
        <f>SUMIFS(项目表!$AW$2:$AW$128,项目表!$D$2:$D$128,"通过",项目表!$F$2:$F$128,$C99)</f>
        <v>0</v>
      </c>
      <c r="L99" s="8">
        <f>SUMIFS(项目表!$AY$2:$AY$128,项目表!$D$2:$D$128,"通过",项目表!$F$2:$F$128,$C99)</f>
        <v>0</v>
      </c>
      <c r="M99" s="8">
        <f>SUMIFS(项目表!$BA$2:$BA$128,项目表!$D$2:$D$128,"通过",项目表!$F$2:$F$128,$C99)</f>
        <v>0</v>
      </c>
      <c r="N99" s="8">
        <f>SUMIFS(项目表!$BC$2:$BC$128,项目表!$D$2:$D$128,"通过",项目表!$F$2:$F$128,$C99)</f>
        <v>0</v>
      </c>
      <c r="O99" s="9">
        <f t="shared" si="8"/>
        <v>0</v>
      </c>
    </row>
    <row r="100" s="1" customFormat="1" customHeight="1" spans="1:15">
      <c r="A100" s="7">
        <v>96</v>
      </c>
      <c r="B100" s="7" t="s">
        <v>626</v>
      </c>
      <c r="C100" s="7" t="s">
        <v>668</v>
      </c>
      <c r="D100" s="8">
        <f>SUMIFS(项目表!$AK$2:$AK$128,项目表!$D$2:$D$128,"通过",项目表!$F$2:$F$128,$C100)</f>
        <v>2</v>
      </c>
      <c r="E100" s="8">
        <f>SUMIFS(项目表!$AM$2:$AM$128,项目表!$D$2:$D$128,"通过",项目表!$F$2:$F$128,$C100)</f>
        <v>0</v>
      </c>
      <c r="F100" s="9">
        <f t="shared" si="7"/>
        <v>2</v>
      </c>
      <c r="G100" s="8">
        <f>SUMIFS(项目表!$AO$2:$AO$128,项目表!$D$2:$D$128,"通过",项目表!$F$2:$F$128,$C100)</f>
        <v>0</v>
      </c>
      <c r="H100" s="8">
        <f>SUMIFS(项目表!$AQ$2:$AQ$128,项目表!$D$2:$D$128,"通过",项目表!$F$2:$F$128,$C100)</f>
        <v>0</v>
      </c>
      <c r="I100" s="8">
        <f>SUMIFS(项目表!$AS$2:$AS$128,项目表!$D$2:$D$128,"通过",项目表!$F$2:$F$128,$C100)</f>
        <v>0</v>
      </c>
      <c r="J100" s="8">
        <f>SUMIFS(项目表!$AU$2:$AU$128,项目表!$D$2:$D$128,"通过",项目表!$F$2:$F$128,$C100)</f>
        <v>0</v>
      </c>
      <c r="K100" s="8">
        <f>SUMIFS(项目表!$AW$2:$AW$128,项目表!$D$2:$D$128,"通过",项目表!$F$2:$F$128,$C100)</f>
        <v>5</v>
      </c>
      <c r="L100" s="8">
        <f>SUMIFS(项目表!$AY$2:$AY$128,项目表!$D$2:$D$128,"通过",项目表!$F$2:$F$128,$C100)</f>
        <v>0</v>
      </c>
      <c r="M100" s="8">
        <f>SUMIFS(项目表!$BA$2:$BA$128,项目表!$D$2:$D$128,"通过",项目表!$F$2:$F$128,$C100)</f>
        <v>0</v>
      </c>
      <c r="N100" s="8">
        <f>SUMIFS(项目表!$BC$2:$BC$128,项目表!$D$2:$D$128,"通过",项目表!$F$2:$F$128,$C100)</f>
        <v>0</v>
      </c>
      <c r="O100" s="9">
        <f t="shared" si="8"/>
        <v>5</v>
      </c>
    </row>
    <row r="101" s="1" customFormat="1" customHeight="1" spans="1:15">
      <c r="A101" s="7">
        <v>97</v>
      </c>
      <c r="B101" s="7" t="s">
        <v>626</v>
      </c>
      <c r="C101" s="13" t="s">
        <v>643</v>
      </c>
      <c r="D101" s="8">
        <f>SUMIFS(项目表!$AK$2:$AK$128,项目表!$D$2:$D$128,"通过",项目表!$F$2:$F$128,$C101)</f>
        <v>0</v>
      </c>
      <c r="E101" s="8">
        <f>SUMIFS(项目表!$AM$2:$AM$128,项目表!$D$2:$D$128,"通过",项目表!$F$2:$F$128,$C101)</f>
        <v>1</v>
      </c>
      <c r="F101" s="9">
        <f t="shared" si="7"/>
        <v>1</v>
      </c>
      <c r="G101" s="8">
        <f>SUMIFS(项目表!$AO$2:$AO$128,项目表!$D$2:$D$128,"通过",项目表!$F$2:$F$128,$C101)</f>
        <v>5</v>
      </c>
      <c r="H101" s="8">
        <f>SUMIFS(项目表!$AQ$2:$AQ$128,项目表!$D$2:$D$128,"通过",项目表!$F$2:$F$128,$C101)</f>
        <v>6</v>
      </c>
      <c r="I101" s="8">
        <f>SUMIFS(项目表!$AS$2:$AS$128,项目表!$D$2:$D$128,"通过",项目表!$F$2:$F$128,$C101)</f>
        <v>0</v>
      </c>
      <c r="J101" s="8">
        <f>SUMIFS(项目表!$AU$2:$AU$128,项目表!$D$2:$D$128,"通过",项目表!$F$2:$F$128,$C101)</f>
        <v>0</v>
      </c>
      <c r="K101" s="8">
        <f>SUMIFS(项目表!$AW$2:$AW$128,项目表!$D$2:$D$128,"通过",项目表!$F$2:$F$128,$C101)</f>
        <v>5</v>
      </c>
      <c r="L101" s="8">
        <f>SUMIFS(项目表!$AY$2:$AY$128,项目表!$D$2:$D$128,"通过",项目表!$F$2:$F$128,$C101)</f>
        <v>0</v>
      </c>
      <c r="M101" s="8">
        <f>SUMIFS(项目表!$BA$2:$BA$128,项目表!$D$2:$D$128,"通过",项目表!$F$2:$F$128,$C101)</f>
        <v>0</v>
      </c>
      <c r="N101" s="8">
        <f>SUMIFS(项目表!$BC$2:$BC$128,项目表!$D$2:$D$128,"通过",项目表!$F$2:$F$128,$C101)</f>
        <v>0</v>
      </c>
      <c r="O101" s="9">
        <f t="shared" si="8"/>
        <v>16</v>
      </c>
    </row>
    <row r="102" s="1" customFormat="1" customHeight="1" spans="1:15">
      <c r="A102" s="7">
        <v>98</v>
      </c>
      <c r="B102" s="7" t="s">
        <v>626</v>
      </c>
      <c r="C102" s="13" t="s">
        <v>864</v>
      </c>
      <c r="D102" s="8">
        <f>SUMIFS(项目表!$AK$2:$AK$128,项目表!$D$2:$D$128,"通过",项目表!$F$2:$F$128,$C102)</f>
        <v>0</v>
      </c>
      <c r="E102" s="8">
        <f>SUMIFS(项目表!$AM$2:$AM$128,项目表!$D$2:$D$128,"通过",项目表!$F$2:$F$128,$C102)</f>
        <v>0</v>
      </c>
      <c r="F102" s="9">
        <f t="shared" si="7"/>
        <v>0</v>
      </c>
      <c r="G102" s="8">
        <f>SUMIFS(项目表!$AO$2:$AO$128,项目表!$D$2:$D$128,"通过",项目表!$F$2:$F$128,$C102)</f>
        <v>0</v>
      </c>
      <c r="H102" s="8">
        <f>SUMIFS(项目表!$AQ$2:$AQ$128,项目表!$D$2:$D$128,"通过",项目表!$F$2:$F$128,$C102)</f>
        <v>0</v>
      </c>
      <c r="I102" s="8">
        <f>SUMIFS(项目表!$AS$2:$AS$128,项目表!$D$2:$D$128,"通过",项目表!$F$2:$F$128,$C102)</f>
        <v>0</v>
      </c>
      <c r="J102" s="8">
        <f>SUMIFS(项目表!$AU$2:$AU$128,项目表!$D$2:$D$128,"通过",项目表!$F$2:$F$128,$C102)</f>
        <v>0</v>
      </c>
      <c r="K102" s="8">
        <f>SUMIFS(项目表!$AW$2:$AW$128,项目表!$D$2:$D$128,"通过",项目表!$F$2:$F$128,$C102)</f>
        <v>0</v>
      </c>
      <c r="L102" s="8">
        <f>SUMIFS(项目表!$AY$2:$AY$128,项目表!$D$2:$D$128,"通过",项目表!$F$2:$F$128,$C102)</f>
        <v>0</v>
      </c>
      <c r="M102" s="8">
        <f>SUMIFS(项目表!$BA$2:$BA$128,项目表!$D$2:$D$128,"通过",项目表!$F$2:$F$128,$C102)</f>
        <v>0</v>
      </c>
      <c r="N102" s="8">
        <f>SUMIFS(项目表!$BC$2:$BC$128,项目表!$D$2:$D$128,"通过",项目表!$F$2:$F$128,$C102)</f>
        <v>0</v>
      </c>
      <c r="O102" s="9">
        <f t="shared" si="8"/>
        <v>0</v>
      </c>
    </row>
    <row r="103" s="1" customFormat="1" customHeight="1" spans="1:15">
      <c r="A103" s="7">
        <v>99</v>
      </c>
      <c r="B103" s="12" t="s">
        <v>676</v>
      </c>
      <c r="C103" s="7" t="s">
        <v>687</v>
      </c>
      <c r="D103" s="8">
        <f>SUMIFS(项目表!$AK$2:$AK$128,项目表!$D$2:$D$128,"通过",项目表!$F$2:$F$128,$C103)</f>
        <v>2</v>
      </c>
      <c r="E103" s="8">
        <f>SUMIFS(项目表!$AM$2:$AM$128,项目表!$D$2:$D$128,"通过",项目表!$F$2:$F$128,$C103)</f>
        <v>0</v>
      </c>
      <c r="F103" s="9">
        <f t="shared" si="7"/>
        <v>2</v>
      </c>
      <c r="G103" s="8">
        <f>SUMIFS(项目表!$AO$2:$AO$128,项目表!$D$2:$D$128,"通过",项目表!$F$2:$F$128,$C103)</f>
        <v>0</v>
      </c>
      <c r="H103" s="8">
        <f>SUMIFS(项目表!$AQ$2:$AQ$128,项目表!$D$2:$D$128,"通过",项目表!$F$2:$F$128,$C103)</f>
        <v>0</v>
      </c>
      <c r="I103" s="8">
        <f>SUMIFS(项目表!$AS$2:$AS$128,项目表!$D$2:$D$128,"通过",项目表!$F$2:$F$128,$C103)</f>
        <v>0</v>
      </c>
      <c r="J103" s="8">
        <f>SUMIFS(项目表!$AU$2:$AU$128,项目表!$D$2:$D$128,"通过",项目表!$F$2:$F$128,$C103)</f>
        <v>0</v>
      </c>
      <c r="K103" s="8">
        <f>SUMIFS(项目表!$AW$2:$AW$128,项目表!$D$2:$D$128,"通过",项目表!$F$2:$F$128,$C103)</f>
        <v>0</v>
      </c>
      <c r="L103" s="8">
        <f>SUMIFS(项目表!$AY$2:$AY$128,项目表!$D$2:$D$128,"通过",项目表!$F$2:$F$128,$C103)</f>
        <v>0</v>
      </c>
      <c r="M103" s="8">
        <f>SUMIFS(项目表!$BA$2:$BA$128,项目表!$D$2:$D$128,"通过",项目表!$F$2:$F$128,$C103)</f>
        <v>0</v>
      </c>
      <c r="N103" s="8">
        <f>SUMIFS(项目表!$BC$2:$BC$128,项目表!$D$2:$D$128,"通过",项目表!$F$2:$F$128,$C103)</f>
        <v>0</v>
      </c>
      <c r="O103" s="9">
        <f t="shared" si="8"/>
        <v>0</v>
      </c>
    </row>
    <row r="104" s="1" customFormat="1" customHeight="1" spans="1:15">
      <c r="A104" s="7">
        <v>100</v>
      </c>
      <c r="B104" s="11" t="s">
        <v>697</v>
      </c>
      <c r="C104" s="7" t="s">
        <v>19</v>
      </c>
      <c r="D104" s="8">
        <f>SUMIFS(项目表!$AK$2:$AK$128,项目表!$D$2:$D$128,"通过",项目表!$F$2:$F$128,$C104)</f>
        <v>2</v>
      </c>
      <c r="E104" s="8">
        <f>SUMIFS(项目表!$AM$2:$AM$128,项目表!$D$2:$D$128,"通过",项目表!$F$2:$F$128,$C104)</f>
        <v>0</v>
      </c>
      <c r="F104" s="9">
        <f t="shared" si="7"/>
        <v>2</v>
      </c>
      <c r="G104" s="8">
        <f>SUMIFS(项目表!$AO$2:$AO$128,项目表!$D$2:$D$128,"通过",项目表!$F$2:$F$128,$C104)</f>
        <v>0</v>
      </c>
      <c r="H104" s="8">
        <f>SUMIFS(项目表!$AQ$2:$AQ$128,项目表!$D$2:$D$128,"通过",项目表!$F$2:$F$128,$C104)</f>
        <v>0</v>
      </c>
      <c r="I104" s="8">
        <f>SUMIFS(项目表!$AS$2:$AS$128,项目表!$D$2:$D$128,"通过",项目表!$F$2:$F$128,$C104)</f>
        <v>0</v>
      </c>
      <c r="J104" s="8">
        <f>SUMIFS(项目表!$AU$2:$AU$128,项目表!$D$2:$D$128,"通过",项目表!$F$2:$F$128,$C104)</f>
        <v>0</v>
      </c>
      <c r="K104" s="8">
        <f>SUMIFS(项目表!$AW$2:$AW$128,项目表!$D$2:$D$128,"通过",项目表!$F$2:$F$128,$C104)</f>
        <v>0</v>
      </c>
      <c r="L104" s="8">
        <f>SUMIFS(项目表!$AY$2:$AY$128,项目表!$D$2:$D$128,"通过",项目表!$F$2:$F$128,$C104)</f>
        <v>0</v>
      </c>
      <c r="M104" s="8">
        <f>SUMIFS(项目表!$BA$2:$BA$128,项目表!$D$2:$D$128,"通过",项目表!$F$2:$F$128,$C104)</f>
        <v>0</v>
      </c>
      <c r="N104" s="8">
        <f>SUMIFS(项目表!$BC$2:$BC$128,项目表!$D$2:$D$128,"通过",项目表!$F$2:$F$128,$C104)</f>
        <v>0</v>
      </c>
      <c r="O104" s="9">
        <f t="shared" si="8"/>
        <v>0</v>
      </c>
    </row>
    <row r="105" s="1" customFormat="1" customHeight="1" spans="1:15">
      <c r="A105" s="7">
        <v>101</v>
      </c>
      <c r="B105" s="11" t="s">
        <v>697</v>
      </c>
      <c r="C105" s="7" t="s">
        <v>18</v>
      </c>
      <c r="D105" s="8">
        <f>SUMIFS(项目表!$AK$2:$AK$128,项目表!$D$2:$D$128,"通过",项目表!$F$2:$F$128,$C105)</f>
        <v>0</v>
      </c>
      <c r="E105" s="8">
        <f>SUMIFS(项目表!$AM$2:$AM$128,项目表!$D$2:$D$128,"通过",项目表!$F$2:$F$128,$C105)</f>
        <v>0</v>
      </c>
      <c r="F105" s="9">
        <f t="shared" si="7"/>
        <v>0</v>
      </c>
      <c r="G105" s="8">
        <f>SUMIFS(项目表!$AO$2:$AO$128,项目表!$D$2:$D$128,"通过",项目表!$F$2:$F$128,$C105)</f>
        <v>0</v>
      </c>
      <c r="H105" s="8">
        <f>SUMIFS(项目表!$AQ$2:$AQ$128,项目表!$D$2:$D$128,"通过",项目表!$F$2:$F$128,$C105)</f>
        <v>0</v>
      </c>
      <c r="I105" s="8">
        <f>SUMIFS(项目表!$AS$2:$AS$128,项目表!$D$2:$D$128,"通过",项目表!$F$2:$F$128,$C105)</f>
        <v>0</v>
      </c>
      <c r="J105" s="8">
        <f>SUMIFS(项目表!$AU$2:$AU$128,项目表!$D$2:$D$128,"通过",项目表!$F$2:$F$128,$C105)</f>
        <v>0</v>
      </c>
      <c r="K105" s="8">
        <f>SUMIFS(项目表!$AW$2:$AW$128,项目表!$D$2:$D$128,"通过",项目表!$F$2:$F$128,$C105)</f>
        <v>0</v>
      </c>
      <c r="L105" s="8">
        <f>SUMIFS(项目表!$AY$2:$AY$128,项目表!$D$2:$D$128,"通过",项目表!$F$2:$F$128,$C105)</f>
        <v>0</v>
      </c>
      <c r="M105" s="8">
        <f>SUMIFS(项目表!$BA$2:$BA$128,项目表!$D$2:$D$128,"通过",项目表!$F$2:$F$128,$C105)</f>
        <v>0</v>
      </c>
      <c r="N105" s="8">
        <f>SUMIFS(项目表!$BC$2:$BC$128,项目表!$D$2:$D$128,"通过",项目表!$F$2:$F$128,$C105)</f>
        <v>0</v>
      </c>
      <c r="O105" s="9">
        <f t="shared" si="8"/>
        <v>0</v>
      </c>
    </row>
    <row r="106" s="1" customFormat="1" customHeight="1" spans="1:15">
      <c r="A106" s="7">
        <v>102</v>
      </c>
      <c r="B106" s="11" t="s">
        <v>697</v>
      </c>
      <c r="C106" s="7" t="s">
        <v>698</v>
      </c>
      <c r="D106" s="8">
        <f>SUMIFS(项目表!$AK$2:$AK$128,项目表!$D$2:$D$128,"通过",项目表!$F$2:$F$128,$C106)</f>
        <v>0</v>
      </c>
      <c r="E106" s="8">
        <f>SUMIFS(项目表!$AM$2:$AM$128,项目表!$D$2:$D$128,"通过",项目表!$F$2:$F$128,$C106)</f>
        <v>3</v>
      </c>
      <c r="F106" s="9">
        <f t="shared" si="7"/>
        <v>3</v>
      </c>
      <c r="G106" s="8">
        <f>SUMIFS(项目表!$AO$2:$AO$128,项目表!$D$2:$D$128,"通过",项目表!$F$2:$F$128,$C106)</f>
        <v>0</v>
      </c>
      <c r="H106" s="8">
        <f>SUMIFS(项目表!$AQ$2:$AQ$128,项目表!$D$2:$D$128,"通过",项目表!$F$2:$F$128,$C106)</f>
        <v>0</v>
      </c>
      <c r="I106" s="8">
        <f>SUMIFS(项目表!$AS$2:$AS$128,项目表!$D$2:$D$128,"通过",项目表!$F$2:$F$128,$C106)</f>
        <v>0</v>
      </c>
      <c r="J106" s="8">
        <f>SUMIFS(项目表!$AU$2:$AU$128,项目表!$D$2:$D$128,"通过",项目表!$F$2:$F$128,$C106)</f>
        <v>0</v>
      </c>
      <c r="K106" s="8">
        <f>SUMIFS(项目表!$AW$2:$AW$128,项目表!$D$2:$D$128,"通过",项目表!$F$2:$F$128,$C106)</f>
        <v>0</v>
      </c>
      <c r="L106" s="8">
        <f>SUMIFS(项目表!$AY$2:$AY$128,项目表!$D$2:$D$128,"通过",项目表!$F$2:$F$128,$C106)</f>
        <v>0</v>
      </c>
      <c r="M106" s="8">
        <f>SUMIFS(项目表!$BA$2:$BA$128,项目表!$D$2:$D$128,"通过",项目表!$F$2:$F$128,$C106)</f>
        <v>4</v>
      </c>
      <c r="N106" s="8">
        <f>SUMIFS(项目表!$BC$2:$BC$128,项目表!$D$2:$D$128,"通过",项目表!$F$2:$F$128,$C106)</f>
        <v>0</v>
      </c>
      <c r="O106" s="9">
        <f t="shared" si="8"/>
        <v>4</v>
      </c>
    </row>
    <row r="107" s="1" customFormat="1" customHeight="1" spans="1:15">
      <c r="A107" s="7">
        <v>103</v>
      </c>
      <c r="B107" s="7" t="s">
        <v>737</v>
      </c>
      <c r="C107" s="7" t="s">
        <v>767</v>
      </c>
      <c r="D107" s="8">
        <f>SUMIFS(项目表!$AK$2:$AK$128,项目表!$D$2:$D$128,"通过",项目表!$F$2:$F$128,$C107)</f>
        <v>0</v>
      </c>
      <c r="E107" s="8">
        <f>SUMIFS(项目表!$AM$2:$AM$128,项目表!$D$2:$D$128,"通过",项目表!$F$2:$F$128,$C107)</f>
        <v>0</v>
      </c>
      <c r="F107" s="9">
        <f t="shared" si="7"/>
        <v>0</v>
      </c>
      <c r="G107" s="8">
        <f>SUMIFS(项目表!$AO$2:$AO$128,项目表!$D$2:$D$128,"通过",项目表!$F$2:$F$128,$C107)</f>
        <v>0</v>
      </c>
      <c r="H107" s="8">
        <f>SUMIFS(项目表!$AQ$2:$AQ$128,项目表!$D$2:$D$128,"通过",项目表!$F$2:$F$128,$C107)</f>
        <v>0</v>
      </c>
      <c r="I107" s="8">
        <f>SUMIFS(项目表!$AS$2:$AS$128,项目表!$D$2:$D$128,"通过",项目表!$F$2:$F$128,$C107)</f>
        <v>0</v>
      </c>
      <c r="J107" s="8">
        <f>SUMIFS(项目表!$AU$2:$AU$128,项目表!$D$2:$D$128,"通过",项目表!$F$2:$F$128,$C107)</f>
        <v>0</v>
      </c>
      <c r="K107" s="8">
        <f>SUMIFS(项目表!$AW$2:$AW$128,项目表!$D$2:$D$128,"通过",项目表!$F$2:$F$128,$C107)</f>
        <v>0</v>
      </c>
      <c r="L107" s="8">
        <f>SUMIFS(项目表!$AY$2:$AY$128,项目表!$D$2:$D$128,"通过",项目表!$F$2:$F$128,$C107)</f>
        <v>0</v>
      </c>
      <c r="M107" s="8">
        <f>SUMIFS(项目表!$BA$2:$BA$128,项目表!$D$2:$D$128,"通过",项目表!$F$2:$F$128,$C107)</f>
        <v>0</v>
      </c>
      <c r="N107" s="8">
        <f>SUMIFS(项目表!$BC$2:$BC$128,项目表!$D$2:$D$128,"通过",项目表!$F$2:$F$128,$C107)</f>
        <v>0</v>
      </c>
      <c r="O107" s="9">
        <f t="shared" si="8"/>
        <v>0</v>
      </c>
    </row>
    <row r="108" s="1" customFormat="1" customHeight="1" spans="1:15">
      <c r="A108" s="7">
        <v>104</v>
      </c>
      <c r="B108" s="7" t="s">
        <v>737</v>
      </c>
      <c r="C108" s="7" t="s">
        <v>865</v>
      </c>
      <c r="D108" s="8">
        <f>SUMIFS(项目表!$AK$2:$AK$128,项目表!$D$2:$D$128,"通过",项目表!$F$2:$F$128,$C108)</f>
        <v>0</v>
      </c>
      <c r="E108" s="8">
        <f>SUMIFS(项目表!$AM$2:$AM$128,项目表!$D$2:$D$128,"通过",项目表!$F$2:$F$128,$C108)</f>
        <v>0</v>
      </c>
      <c r="F108" s="9">
        <f t="shared" si="7"/>
        <v>0</v>
      </c>
      <c r="G108" s="8">
        <f>SUMIFS(项目表!$AO$2:$AO$128,项目表!$D$2:$D$128,"通过",项目表!$F$2:$F$128,$C108)</f>
        <v>0</v>
      </c>
      <c r="H108" s="8">
        <f>SUMIFS(项目表!$AQ$2:$AQ$128,项目表!$D$2:$D$128,"通过",项目表!$F$2:$F$128,$C108)</f>
        <v>0</v>
      </c>
      <c r="I108" s="8">
        <f>SUMIFS(项目表!$AS$2:$AS$128,项目表!$D$2:$D$128,"通过",项目表!$F$2:$F$128,$C108)</f>
        <v>0</v>
      </c>
      <c r="J108" s="8">
        <f>SUMIFS(项目表!$AU$2:$AU$128,项目表!$D$2:$D$128,"通过",项目表!$F$2:$F$128,$C108)</f>
        <v>0</v>
      </c>
      <c r="K108" s="8">
        <f>SUMIFS(项目表!$AW$2:$AW$128,项目表!$D$2:$D$128,"通过",项目表!$F$2:$F$128,$C108)</f>
        <v>0</v>
      </c>
      <c r="L108" s="8">
        <f>SUMIFS(项目表!$AY$2:$AY$128,项目表!$D$2:$D$128,"通过",项目表!$F$2:$F$128,$C108)</f>
        <v>0</v>
      </c>
      <c r="M108" s="8">
        <f>SUMIFS(项目表!$BA$2:$BA$128,项目表!$D$2:$D$128,"通过",项目表!$F$2:$F$128,$C108)</f>
        <v>0</v>
      </c>
      <c r="N108" s="8">
        <f>SUMIFS(项目表!$BC$2:$BC$128,项目表!$D$2:$D$128,"通过",项目表!$F$2:$F$128,$C108)</f>
        <v>0</v>
      </c>
      <c r="O108" s="9">
        <f t="shared" si="8"/>
        <v>0</v>
      </c>
    </row>
  </sheetData>
  <autoFilter ref="A2:P108">
    <extLst/>
  </autoFilter>
  <mergeCells count="3">
    <mergeCell ref="A2:C2"/>
    <mergeCell ref="A3:C3"/>
    <mergeCell ref="A73:C7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省民政厅</Company>
  <Application>WPS 表格</Application>
  <HeadingPairs>
    <vt:vector size="2" baseType="variant">
      <vt:variant>
        <vt:lpstr>工作表</vt:lpstr>
      </vt:variant>
      <vt:variant>
        <vt:i4>5</vt:i4>
      </vt:variant>
    </vt:vector>
  </HeadingPairs>
  <TitlesOfParts>
    <vt:vector size="5" baseType="lpstr">
      <vt:lpstr>资金下达表</vt:lpstr>
      <vt:lpstr>绩效目标表</vt:lpstr>
      <vt:lpstr>项目表</vt:lpstr>
      <vt:lpstr>因素值</vt:lpstr>
      <vt:lpstr>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邓立超</dc:creator>
  <cp:lastModifiedBy>邓立超</cp:lastModifiedBy>
  <dcterms:created xsi:type="dcterms:W3CDTF">2018-09-29T14:51:00Z</dcterms:created>
  <dcterms:modified xsi:type="dcterms:W3CDTF">2025-02-08T03:14:40Z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KSOReadingLayout">
    <vt:bool>true</vt:bool>
  </property>
  <property fmtid="{D5CDD505-2E9C-101B-9397-08002B2CF9AE}" pid="4" name="ICV">
    <vt:lpwstr>6D8ED26D3DB3419EB57AB638C3DAD2F8_13</vt:lpwstr>
  </property>
</Properties>
</file>