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745" activeTab="0"/>
  </bookViews>
  <sheets>
    <sheet name="下达表" sheetId="1" r:id="rId1"/>
    <sheet name="Sheet1" sheetId="2" state="hidden" r:id="rId2"/>
    <sheet name="基础信息表" sheetId="3" state="hidden" r:id="rId3"/>
    <sheet name="Sheet2" sheetId="4" state="hidden" r:id="rId4"/>
    <sheet name="Sheet3" sheetId="5" state="hidden" r:id="rId5"/>
  </sheets>
  <externalReferences>
    <externalReference r:id="rId8"/>
  </externalReferences>
  <definedNames>
    <definedName name="_xlnm.Print_Titles" localSheetId="0">'下达表'!$5:$5</definedName>
  </definedNames>
  <calcPr fullCalcOnLoad="1"/>
</workbook>
</file>

<file path=xl/sharedStrings.xml><?xml version="1.0" encoding="utf-8"?>
<sst xmlns="http://schemas.openxmlformats.org/spreadsheetml/2006/main" count="497" uniqueCount="225">
  <si>
    <t>附件2</t>
  </si>
  <si>
    <t>老年人福利类项目资金下达表</t>
  </si>
  <si>
    <t>单位：万元</t>
  </si>
  <si>
    <t>地区</t>
  </si>
  <si>
    <t>本次下达资金</t>
  </si>
  <si>
    <t>已下达资金</t>
  </si>
  <si>
    <t>本次实际下达</t>
  </si>
  <si>
    <t>合计</t>
  </si>
  <si>
    <t>地市小计</t>
  </si>
  <si>
    <t>汕头市</t>
  </si>
  <si>
    <t>韶关市</t>
  </si>
  <si>
    <t>河源市</t>
  </si>
  <si>
    <t>梅州市</t>
  </si>
  <si>
    <t>惠州市</t>
  </si>
  <si>
    <t>汕尾市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</si>
  <si>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</si>
  <si>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</si>
  <si>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</si>
  <si>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</si>
  <si>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</si>
  <si>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</si>
  <si>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</si>
  <si>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</si>
  <si>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</si>
  <si>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直管县小计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</si>
  <si>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</si>
  <si>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</si>
  <si>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</si>
  <si>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</si>
  <si>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</si>
  <si>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</si>
  <si>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</si>
  <si>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</si>
  <si>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</si>
  <si>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</si>
  <si>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</si>
  <si>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</si>
  <si>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</si>
  <si>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</si>
  <si>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</si>
  <si>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</si>
  <si>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</si>
  <si>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</si>
  <si>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</si>
  <si>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</si>
  <si>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</si>
  <si>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</si>
  <si>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</si>
  <si>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</si>
  <si>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</si>
  <si>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</si>
  <si>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</si>
  <si>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</si>
  <si>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</si>
  <si>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</si>
  <si>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</si>
  <si>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</si>
  <si>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</si>
  <si>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</si>
  <si>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</si>
  <si>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社救处因素</t>
  </si>
  <si>
    <t>市县区别</t>
  </si>
  <si>
    <t>失能半失能人数</t>
  </si>
  <si>
    <t>社会化改革试点（第一批）</t>
  </si>
  <si>
    <t>社会化改革试点（第二批）</t>
  </si>
  <si>
    <t>现有床位数（张）</t>
  </si>
  <si>
    <t>2017年省级福彩公益金用于养老服务体系建设资金因素基础信息表</t>
  </si>
  <si>
    <t>养老床位数（敬老院）</t>
  </si>
  <si>
    <t>特困供养服务机构社会化改革试点申报床位数</t>
  </si>
  <si>
    <t>养老机构（福利）新建、扩建和改建申报床位数</t>
  </si>
  <si>
    <t>养老服务体系建设床位数（社会化改革+福利）</t>
  </si>
  <si>
    <t>城市居家养老服务中心项目申报个数</t>
  </si>
  <si>
    <t>机构数（敬老院间数）</t>
  </si>
  <si>
    <t>公建民营改革进度</t>
  </si>
  <si>
    <t>2016人均财力</t>
  </si>
  <si>
    <t>其中，公建民营改革进度量化说明：非试点地区计为0；试点地区中，改革方案未报送省厅的计为0，改革方案已报送省厅的计为4，改革方案经县级政府通过的计为6，已启动招标程序的计为8，已完成招投标的计为10。</t>
  </si>
  <si>
    <t>金平区</t>
  </si>
  <si>
    <t>龙湖区</t>
  </si>
  <si>
    <t>曲江区</t>
  </si>
  <si>
    <t>东源县</t>
  </si>
  <si>
    <t>梅江区</t>
  </si>
  <si>
    <t>梅县区</t>
  </si>
  <si>
    <t>惠州市本级</t>
  </si>
  <si>
    <t>惠东县</t>
  </si>
  <si>
    <t>龙门县</t>
  </si>
  <si>
    <t>汕尾市本级</t>
  </si>
  <si>
    <t>恩平市</t>
  </si>
  <si>
    <t>江城区</t>
  </si>
  <si>
    <t>阳东区</t>
  </si>
  <si>
    <t>阳西县</t>
  </si>
  <si>
    <t>遂溪县</t>
  </si>
  <si>
    <t>吴川市</t>
  </si>
  <si>
    <t>霞山区</t>
  </si>
  <si>
    <t>茂名市本级</t>
  </si>
  <si>
    <t>清远市本级</t>
  </si>
  <si>
    <t>潮安区</t>
  </si>
  <si>
    <t>揭阳市本级</t>
  </si>
  <si>
    <t>榕城区</t>
  </si>
  <si>
    <t>郁南县</t>
  </si>
  <si>
    <t>云安区</t>
  </si>
  <si>
    <t>2017年福彩金用于养老服务体系建设资金测算表（敬老院）</t>
  </si>
  <si>
    <t>养老床位数（系数敬老院）</t>
  </si>
  <si>
    <t>机构数（敬老院数）</t>
  </si>
  <si>
    <t>机构数系数</t>
  </si>
  <si>
    <t>公建民营革进度系数</t>
  </si>
  <si>
    <t>敬老院工作人员数</t>
  </si>
  <si>
    <t>特困供养人员人数系数</t>
  </si>
  <si>
    <t>财力系数</t>
  </si>
  <si>
    <t>机构数：公建民营改革进度：敬老院工作人员数：财力系数=4:2:2:2</t>
  </si>
  <si>
    <t>总下达资金</t>
  </si>
  <si>
    <t>取整本次下达资金</t>
  </si>
  <si>
    <t>调整本次下达资金</t>
  </si>
  <si>
    <t>备注：公建民营改革进度量化</t>
  </si>
  <si>
    <t>濠江区</t>
  </si>
  <si>
    <t>澄海区</t>
  </si>
  <si>
    <t>潮阳区</t>
  </si>
  <si>
    <t>潮南区</t>
  </si>
  <si>
    <t>乐昌市</t>
  </si>
  <si>
    <t>始兴县</t>
  </si>
  <si>
    <t>新丰县</t>
  </si>
  <si>
    <t>浈江区</t>
  </si>
  <si>
    <t>武江区</t>
  </si>
  <si>
    <t>源城区</t>
  </si>
  <si>
    <t>和平县</t>
  </si>
  <si>
    <t>平远县</t>
  </si>
  <si>
    <t>蕉岭县</t>
  </si>
  <si>
    <t>市城区</t>
  </si>
  <si>
    <t>台山市</t>
  </si>
  <si>
    <t>开平市</t>
  </si>
  <si>
    <t>阳江市本级</t>
  </si>
  <si>
    <t>湛江市本级</t>
  </si>
  <si>
    <t>赤坎区</t>
  </si>
  <si>
    <t>坡头区</t>
  </si>
  <si>
    <t>麻章区</t>
  </si>
  <si>
    <t>茂南区</t>
  </si>
  <si>
    <t>信宜市</t>
  </si>
  <si>
    <t>电白区</t>
  </si>
  <si>
    <t>肇庆市本级</t>
  </si>
  <si>
    <t>清城区</t>
  </si>
  <si>
    <t>阳山县</t>
  </si>
  <si>
    <t>连州市</t>
  </si>
  <si>
    <t>佛冈县</t>
  </si>
  <si>
    <t>清新区</t>
  </si>
  <si>
    <t>湘桥区</t>
  </si>
  <si>
    <t>揭东区</t>
  </si>
  <si>
    <t>云浮市本级</t>
  </si>
  <si>
    <t>云城区</t>
  </si>
  <si>
    <t>2016年人均财力情况表</t>
  </si>
  <si>
    <t>按财政供养人口计算的人均财力（万元/人）</t>
  </si>
  <si>
    <t>广州市</t>
  </si>
  <si>
    <t>广州市本级</t>
  </si>
  <si>
    <t>广州市区县合计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</si>
  <si>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</si>
  <si>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</si>
  <si>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</si>
  <si>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</si>
  <si>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</si>
  <si>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</si>
  <si>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</si>
  <si>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</si>
  <si>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</si>
  <si>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</si>
  <si>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</si>
  <si>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</si>
  <si>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深圳市本级</t>
  </si>
  <si>
    <t>深圳市区县合计</t>
  </si>
  <si>
    <t>福田区</t>
  </si>
  <si>
    <t>罗湖区</t>
  </si>
  <si>
    <t>盐田区</t>
  </si>
  <si>
    <t>南山区</t>
  </si>
  <si>
    <t>宝安区</t>
  </si>
  <si>
    <t>龙岗区</t>
  </si>
  <si>
    <t>珠海市</t>
  </si>
  <si>
    <t>珠海市本级</t>
  </si>
  <si>
    <t>珠海市区县合计</t>
  </si>
  <si>
    <t>香洲区</t>
  </si>
  <si>
    <t>金湾区</t>
  </si>
  <si>
    <t>斗门区</t>
  </si>
  <si>
    <t>汕头市本级</t>
  </si>
  <si>
    <t>汕头市区县合计</t>
  </si>
  <si>
    <t>佛山市</t>
  </si>
  <si>
    <t>佛山市本级</t>
  </si>
  <si>
    <t>佛山市区县合计</t>
  </si>
  <si>
    <t>禅城区</t>
  </si>
  <si>
    <t>南海区</t>
  </si>
  <si>
    <t>顺德区</t>
  </si>
  <si>
    <t>高明区</t>
  </si>
  <si>
    <t>三水区</t>
  </si>
  <si>
    <t>韶关市本级</t>
  </si>
  <si>
    <t>韶关市区县合计</t>
  </si>
  <si>
    <t>乳源瑶族自治县</t>
  </si>
  <si>
    <t>河源市本级</t>
  </si>
  <si>
    <t>河源市区县合计</t>
  </si>
  <si>
    <t>梅州市本级</t>
  </si>
  <si>
    <t>梅州市区县合计</t>
  </si>
  <si>
    <t>惠州市区县合计</t>
  </si>
  <si>
    <t>惠城区</t>
  </si>
  <si>
    <t>惠阳区</t>
  </si>
  <si>
    <t>汕尾市区县合计</t>
  </si>
  <si>
    <t>城区</t>
  </si>
  <si>
    <t>东莞市</t>
  </si>
  <si>
    <t>东莞市本级</t>
  </si>
  <si>
    <t>中山市</t>
  </si>
  <si>
    <t>中山市本级</t>
  </si>
  <si>
    <t>江门市本级</t>
  </si>
  <si>
    <t>江门市区县合计</t>
  </si>
  <si>
    <t>蓬江区</t>
  </si>
  <si>
    <t>江海区</t>
  </si>
  <si>
    <t>新会区</t>
  </si>
  <si>
    <t>鹤山市</t>
  </si>
  <si>
    <t>阳江市区县合计</t>
  </si>
  <si>
    <t>湛江市区县合计</t>
  </si>
  <si>
    <t>茂名市区县合计</t>
  </si>
  <si>
    <t>肇庆市区县合计</t>
  </si>
  <si>
    <t>端州区</t>
  </si>
  <si>
    <t>鼎湖区</t>
  </si>
  <si>
    <t>四会市</t>
  </si>
  <si>
    <t>高要区</t>
  </si>
  <si>
    <t>清远市区县合计</t>
  </si>
  <si>
    <t>连山壮族瑶族自治县</t>
  </si>
  <si>
    <t>连南瑶族自治县</t>
  </si>
  <si>
    <t>潮州市本级</t>
  </si>
  <si>
    <t>潮州市区县合计</t>
  </si>
  <si>
    <t>揭阳市区县合计</t>
  </si>
  <si>
    <t>云浮市区县合计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</si>
</sst>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 "/>
    <numFmt numFmtId="178" formatCode="0_ "/>
    <numFmt numFmtId="179" formatCode="0.00000_ "/>
    <numFmt numFmtId="180" formatCode="0.0000_ "/>
    <numFmt numFmtId="181" formatCode="0.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黑体"/>
      <family val="3"/>
    </font>
    <font>
      <sz val="11"/>
      <name val="仿宋"/>
      <family val="3"/>
    </font>
    <font>
      <sz val="11"/>
      <name val="宋体"/>
      <family val="0"/>
    </font>
    <font>
      <sz val="12"/>
      <name val="仿宋"/>
      <family val="3"/>
    </font>
    <font>
      <sz val="10.5"/>
      <color indexed="8"/>
      <name val="Arial Unicode MS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3"/>
      <color indexed="8"/>
      <name val="黑体"/>
      <family val="3"/>
    </font>
    <font>
      <b/>
      <sz val="12"/>
      <name val="宋体"/>
      <family val="0"/>
    </font>
    <font>
      <sz val="13"/>
      <color indexed="8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2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1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Alignment="0" applyProtection="0"/>
    <xf numFmtId="0" fontId="2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Alignment="0" applyProtection="0"/>
    <xf numFmtId="0" fontId="2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2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0" fillId="0" borderId="0">
      <alignment vertical="center"/>
      <protection/>
    </xf>
    <xf numFmtId="0" fontId="35" fillId="8" borderId="6" applyNumberFormat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6" fillId="0" borderId="7" applyNumberFormat="0" applyFill="0" applyAlignment="0" applyProtection="0"/>
    <xf numFmtId="0" fontId="31" fillId="0" borderId="8" applyNumberFormat="0" applyFill="0" applyAlignment="0" applyProtection="0"/>
    <xf numFmtId="0" fontId="33" fillId="9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0" fillId="16" borderId="0" applyNumberFormat="0" applyBorder="0" applyAlignment="0" applyProtection="0"/>
    <xf numFmtId="0" fontId="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</cellStyleXfs>
  <cellXfs count="1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52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52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0" xfId="67" applyNumberFormat="1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2" fillId="0" borderId="10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178" fontId="8" fillId="0" borderId="10" xfId="0" applyNumberFormat="1" applyFont="1" applyBorder="1" applyAlignment="1">
      <alignment horizontal="center" vertical="center" wrapText="1"/>
    </xf>
    <xf numFmtId="179" fontId="8" fillId="0" borderId="10" xfId="67" applyNumberFormat="1" applyFont="1" applyBorder="1" applyAlignment="1">
      <alignment horizontal="center" vertical="center" wrapText="1"/>
      <protection/>
    </xf>
    <xf numFmtId="178" fontId="8" fillId="0" borderId="10" xfId="67" applyNumberFormat="1" applyFont="1" applyBorder="1" applyAlignment="1">
      <alignment horizontal="center" vertical="center" wrapText="1"/>
      <protection/>
    </xf>
    <xf numFmtId="179" fontId="8" fillId="0" borderId="10" xfId="67" applyNumberFormat="1" applyFont="1" applyBorder="1" applyAlignment="1">
      <alignment horizontal="center" vertical="center" wrapText="1"/>
      <protection/>
    </xf>
    <xf numFmtId="0" fontId="2" fillId="4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180" fontId="8" fillId="0" borderId="10" xfId="67" applyNumberFormat="1" applyFont="1" applyBorder="1" applyAlignment="1">
      <alignment horizontal="center" vertical="center" wrapText="1"/>
      <protection/>
    </xf>
    <xf numFmtId="180" fontId="8" fillId="4" borderId="10" xfId="67" applyNumberFormat="1" applyFont="1" applyFill="1" applyBorder="1" applyAlignment="1">
      <alignment horizontal="center" vertical="center" wrapText="1"/>
      <protection/>
    </xf>
    <xf numFmtId="178" fontId="8" fillId="4" borderId="10" xfId="0" applyNumberFormat="1" applyFont="1" applyFill="1" applyBorder="1" applyAlignment="1">
      <alignment horizontal="center" vertical="center" wrapText="1"/>
    </xf>
    <xf numFmtId="179" fontId="8" fillId="4" borderId="10" xfId="67" applyNumberFormat="1" applyFont="1" applyFill="1" applyBorder="1" applyAlignment="1">
      <alignment horizontal="center" vertical="center" wrapText="1"/>
      <protection/>
    </xf>
    <xf numFmtId="178" fontId="8" fillId="4" borderId="10" xfId="67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4" borderId="10" xfId="65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180" fontId="8" fillId="0" borderId="10" xfId="67" applyNumberFormat="1" applyFont="1" applyFill="1" applyBorder="1" applyAlignment="1">
      <alignment horizontal="center" vertical="center" wrapText="1"/>
      <protection/>
    </xf>
    <xf numFmtId="179" fontId="8" fillId="0" borderId="10" xfId="67" applyNumberFormat="1" applyFont="1" applyFill="1" applyBorder="1" applyAlignment="1">
      <alignment horizontal="center" vertical="center" wrapText="1"/>
      <protection/>
    </xf>
    <xf numFmtId="178" fontId="8" fillId="0" borderId="10" xfId="67" applyNumberFormat="1" applyFont="1" applyFill="1" applyBorder="1" applyAlignment="1">
      <alignment horizontal="center" vertical="center" wrapText="1"/>
      <protection/>
    </xf>
    <xf numFmtId="0" fontId="2" fillId="4" borderId="10" xfId="40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4" borderId="10" xfId="67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 wrapText="1"/>
    </xf>
    <xf numFmtId="178" fontId="8" fillId="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2" fillId="0" borderId="10" xfId="6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0" fontId="5" fillId="4" borderId="10" xfId="67" applyFont="1" applyFill="1" applyBorder="1" applyAlignment="1">
      <alignment horizontal="center" vertical="center" wrapText="1"/>
      <protection/>
    </xf>
    <xf numFmtId="178" fontId="8" fillId="0" borderId="10" xfId="67" applyNumberFormat="1" applyFont="1" applyFill="1" applyBorder="1" applyAlignment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4" borderId="10" xfId="67" applyNumberFormat="1" applyFont="1" applyFill="1" applyBorder="1" applyAlignment="1">
      <alignment horizontal="center" vertical="center" wrapText="1"/>
      <protection/>
    </xf>
    <xf numFmtId="178" fontId="8" fillId="0" borderId="10" xfId="67" applyNumberFormat="1" applyFont="1" applyBorder="1" applyAlignment="1">
      <alignment horizontal="center" vertical="center" wrapText="1"/>
      <protection/>
    </xf>
    <xf numFmtId="0" fontId="2" fillId="4" borderId="10" xfId="67" applyFont="1" applyFill="1" applyBorder="1" applyAlignment="1">
      <alignment horizontal="center" vertical="center" wrapText="1"/>
      <protection/>
    </xf>
    <xf numFmtId="178" fontId="8" fillId="4" borderId="10" xfId="0" applyNumberFormat="1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1" fontId="8" fillId="4" borderId="10" xfId="67" applyNumberFormat="1" applyFont="1" applyFill="1" applyBorder="1" applyAlignment="1">
      <alignment horizontal="center" vertical="center" wrapText="1"/>
      <protection/>
    </xf>
    <xf numFmtId="181" fontId="8" fillId="4" borderId="10" xfId="67" applyNumberFormat="1" applyFont="1" applyFill="1" applyBorder="1" applyAlignment="1">
      <alignment horizontal="center" vertical="center" wrapText="1"/>
      <protection/>
    </xf>
    <xf numFmtId="0" fontId="2" fillId="4" borderId="10" xfId="6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9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4" fillId="0" borderId="10" xfId="65" applyNumberFormat="1" applyFont="1" applyFill="1" applyBorder="1" applyAlignment="1">
      <alignment horizontal="right" vertical="center" wrapText="1"/>
      <protection/>
    </xf>
    <xf numFmtId="0" fontId="14" fillId="0" borderId="10" xfId="69" applyNumberFormat="1" applyFont="1" applyFill="1" applyBorder="1" applyAlignment="1">
      <alignment horizontal="right" vertical="center" wrapText="1"/>
      <protection/>
    </xf>
    <xf numFmtId="0" fontId="14" fillId="0" borderId="10" xfId="69" applyNumberFormat="1" applyFont="1" applyFill="1" applyBorder="1" applyAlignment="1">
      <alignment horizontal="center" vertical="center"/>
      <protection/>
    </xf>
    <xf numFmtId="0" fontId="14" fillId="2" borderId="10" xfId="65" applyNumberFormat="1" applyFont="1" applyFill="1" applyBorder="1" applyAlignment="1">
      <alignment horizontal="right" vertical="center" wrapText="1"/>
      <protection/>
    </xf>
    <xf numFmtId="0" fontId="14" fillId="0" borderId="10" xfId="65" applyNumberFormat="1" applyFont="1" applyFill="1" applyBorder="1" applyAlignment="1">
      <alignment horizontal="right" vertical="center"/>
      <protection/>
    </xf>
    <xf numFmtId="0" fontId="14" fillId="0" borderId="10" xfId="69" applyNumberFormat="1" applyFont="1" applyFill="1" applyBorder="1" applyAlignment="1">
      <alignment horizontal="right" vertical="center"/>
      <protection/>
    </xf>
    <xf numFmtId="0" fontId="14" fillId="0" borderId="10" xfId="65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78" fontId="38" fillId="0" borderId="10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/>
    </xf>
    <xf numFmtId="178" fontId="39" fillId="0" borderId="10" xfId="0" applyNumberFormat="1" applyFont="1" applyFill="1" applyBorder="1" applyAlignment="1">
      <alignment horizontal="center" vertical="center" wrapText="1"/>
    </xf>
    <xf numFmtId="0" fontId="39" fillId="2" borderId="13" xfId="66" applyNumberFormat="1" applyFont="1" applyFill="1" applyBorder="1" applyAlignment="1">
      <alignment horizontal="center" vertical="center" wrapText="1"/>
      <protection/>
    </xf>
    <xf numFmtId="0" fontId="39" fillId="0" borderId="13" xfId="66" applyNumberFormat="1" applyFont="1" applyFill="1" applyBorder="1" applyAlignment="1">
      <alignment horizontal="center" vertical="center" wrapText="1"/>
      <protection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3" xfId="66" applyNumberFormat="1" applyFont="1" applyFill="1" applyBorder="1" applyAlignment="1">
      <alignment horizontal="center" vertical="center"/>
      <protection/>
    </xf>
    <xf numFmtId="0" fontId="39" fillId="0" borderId="14" xfId="0" applyNumberFormat="1" applyFont="1" applyFill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 wrapText="1"/>
    </xf>
    <xf numFmtId="0" fontId="39" fillId="0" borderId="13" xfId="66" applyNumberFormat="1" applyFont="1" applyBorder="1" applyAlignment="1">
      <alignment horizontal="center" vertical="center" wrapText="1"/>
      <protection/>
    </xf>
    <xf numFmtId="0" fontId="39" fillId="0" borderId="14" xfId="66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测算表2_3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0" xfId="65"/>
    <cellStyle name="常规 2 25" xfId="66"/>
    <cellStyle name="常规_Sheet1_1" xfId="67"/>
    <cellStyle name="常规_测算表2_2" xfId="68"/>
    <cellStyle name="常规_中央、省全年下达数_3" xfId="69"/>
    <cellStyle name="常规_Sheet4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特困人员救助供养制度落实情况统计表</v>
          </cell>
        </row>
        <row r="2">
          <cell r="C2" t="str">
            <v>填报单位：      市民政局      科（处）（盖章）  </v>
          </cell>
          <cell r="AU2" t="str">
            <v>填报时间：     年   月   日</v>
          </cell>
        </row>
        <row r="3">
          <cell r="C3" t="str">
            <v>供养标准（单位：元/人月）</v>
          </cell>
          <cell r="Y3" t="str">
            <v>完成特困人员生活自理能力评估的县（市、区）数（个）</v>
          </cell>
          <cell r="Z3" t="str">
            <v>人数（单位：人）</v>
          </cell>
          <cell r="AW3" t="str">
            <v>农村特困人员供养服务机构</v>
          </cell>
        </row>
        <row r="4">
          <cell r="C4" t="str">
            <v>城市特困</v>
          </cell>
          <cell r="N4" t="str">
            <v>农村特困</v>
          </cell>
          <cell r="Z4" t="str">
            <v>总人数</v>
          </cell>
          <cell r="AD4" t="str">
            <v>农村特困人员</v>
          </cell>
          <cell r="AF4" t="str">
            <v>其中：</v>
          </cell>
          <cell r="AI4" t="str">
            <v>农村集中供养特困人员</v>
          </cell>
          <cell r="AJ4" t="str">
            <v>其中：</v>
          </cell>
          <cell r="AK4" t="str">
            <v>农村分散供养特困人员</v>
          </cell>
          <cell r="AL4" t="str">
            <v>其中：</v>
          </cell>
          <cell r="AM4" t="str">
            <v>城市特困人员</v>
          </cell>
          <cell r="AN4" t="str">
            <v>其中：</v>
          </cell>
          <cell r="AQ4" t="str">
            <v>城市集中供养特困人员</v>
          </cell>
          <cell r="AR4" t="str">
            <v>其中：</v>
          </cell>
          <cell r="AU4" t="str">
            <v>城市分散供养特困人员</v>
          </cell>
          <cell r="AV4" t="str">
            <v>其中：</v>
          </cell>
          <cell r="AW4" t="str">
            <v>机构总数</v>
          </cell>
          <cell r="AX4" t="str">
            <v>办理法人登记机构数</v>
          </cell>
          <cell r="AY4" t="str">
            <v>其中：</v>
          </cell>
          <cell r="BB4" t="str">
            <v>总床
位数（张）</v>
          </cell>
        </row>
        <row r="5">
          <cell r="C5" t="str">
            <v>基本生活标准</v>
          </cell>
          <cell r="J5" t="str">
            <v>护理
标准</v>
          </cell>
          <cell r="N5" t="str">
            <v>基本生活标准</v>
          </cell>
          <cell r="U5" t="str">
            <v>护理
标准</v>
          </cell>
          <cell r="AF5" t="str">
            <v>全护理</v>
          </cell>
          <cell r="AG5" t="str">
            <v>半护理</v>
          </cell>
          <cell r="AH5" t="str">
            <v>全自理</v>
          </cell>
          <cell r="AJ5" t="str">
            <v>集中供养的生活不能自理（全护理+半护理）人员</v>
          </cell>
          <cell r="AL5" t="str">
            <v>已签订照料服务协议的人员</v>
          </cell>
          <cell r="AN5" t="str">
            <v>全护理</v>
          </cell>
          <cell r="AO5" t="str">
            <v>半护理</v>
          </cell>
          <cell r="AP5" t="str">
            <v>全自理</v>
          </cell>
          <cell r="AR5" t="str">
            <v>集中供养的生活不能自理（全护理+半护理）人员</v>
          </cell>
          <cell r="AS5" t="str">
            <v>在公办供养机构供养人员</v>
          </cell>
          <cell r="AT5" t="str">
            <v>在其他机构托养人员</v>
          </cell>
          <cell r="AV5" t="str">
            <v>已签订照料服务协议的人员</v>
          </cell>
          <cell r="AY5" t="str">
            <v>事业单位法人</v>
          </cell>
          <cell r="AZ5" t="str">
            <v>社会服务机构法人</v>
          </cell>
          <cell r="BA5" t="str">
            <v>企业法人</v>
          </cell>
        </row>
        <row r="6">
          <cell r="C6" t="str">
            <v>集中</v>
          </cell>
          <cell r="D6">
            <v>1465.4126394052046</v>
          </cell>
          <cell r="E6" t="str">
            <v>分散</v>
          </cell>
          <cell r="I6">
            <v>1334.4849036959918</v>
          </cell>
          <cell r="J6" t="str">
            <v>集中</v>
          </cell>
          <cell r="L6" t="str">
            <v>分散</v>
          </cell>
          <cell r="N6" t="str">
            <v>集中</v>
          </cell>
          <cell r="O6">
            <v>919.9548383512943</v>
          </cell>
          <cell r="P6" t="str">
            <v>分散</v>
          </cell>
          <cell r="Q6">
            <v>761.1000405815091</v>
          </cell>
          <cell r="U6" t="str">
            <v>集中</v>
          </cell>
          <cell r="W6" t="str">
            <v>分散</v>
          </cell>
        </row>
        <row r="7">
          <cell r="D7">
            <v>3941960</v>
          </cell>
          <cell r="I7">
            <v>10254182</v>
          </cell>
          <cell r="K7">
            <v>0</v>
          </cell>
          <cell r="M7">
            <v>0</v>
          </cell>
          <cell r="O7">
            <v>16561027</v>
          </cell>
          <cell r="Q7">
            <v>159416209</v>
          </cell>
          <cell r="V7">
            <v>0</v>
          </cell>
          <cell r="X7">
            <v>0</v>
          </cell>
          <cell r="Z7">
            <v>237120</v>
          </cell>
          <cell r="AA7" t="e">
            <v>#DIV/0!</v>
          </cell>
          <cell r="AB7">
            <v>28689</v>
          </cell>
          <cell r="AD7">
            <v>225193</v>
          </cell>
          <cell r="AE7">
            <v>45722</v>
          </cell>
          <cell r="AF7">
            <v>15535</v>
          </cell>
          <cell r="AG7">
            <v>24507</v>
          </cell>
          <cell r="AI7">
            <v>18002</v>
          </cell>
          <cell r="AJ7">
            <v>5030</v>
          </cell>
          <cell r="AK7">
            <v>209455</v>
          </cell>
          <cell r="AM7">
            <v>10348</v>
          </cell>
          <cell r="AN7">
            <v>1674</v>
          </cell>
          <cell r="AO7">
            <v>1482</v>
          </cell>
          <cell r="AQ7">
            <v>2690</v>
          </cell>
          <cell r="AR7">
            <v>1125</v>
          </cell>
          <cell r="AS7">
            <v>2457</v>
          </cell>
          <cell r="AT7">
            <v>194</v>
          </cell>
          <cell r="AU7">
            <v>7684</v>
          </cell>
          <cell r="AW7">
            <v>1259</v>
          </cell>
          <cell r="BB7">
            <v>78276</v>
          </cell>
        </row>
        <row r="8">
          <cell r="B8" t="str">
            <v>越秀区</v>
          </cell>
          <cell r="C8">
            <v>1630</v>
          </cell>
          <cell r="D8">
            <v>523230</v>
          </cell>
          <cell r="E8">
            <v>1630</v>
          </cell>
          <cell r="F8">
            <v>900</v>
          </cell>
          <cell r="G8">
            <v>1.8111111111111111</v>
          </cell>
          <cell r="H8" t="str">
            <v>1</v>
          </cell>
          <cell r="I8">
            <v>1142630</v>
          </cell>
          <cell r="J8">
            <v>0</v>
          </cell>
          <cell r="L8">
            <v>0</v>
          </cell>
          <cell r="O8">
            <v>0</v>
          </cell>
          <cell r="Q8">
            <v>0</v>
          </cell>
          <cell r="R8">
            <v>0</v>
          </cell>
          <cell r="Y8">
            <v>1</v>
          </cell>
          <cell r="Z8">
            <v>1022</v>
          </cell>
          <cell r="AC8">
            <v>0.31702544031311153</v>
          </cell>
          <cell r="AE8">
            <v>324</v>
          </cell>
          <cell r="AM8">
            <v>1022</v>
          </cell>
          <cell r="AN8">
            <v>133</v>
          </cell>
          <cell r="AO8">
            <v>191</v>
          </cell>
          <cell r="AP8">
            <v>698</v>
          </cell>
          <cell r="AQ8">
            <v>321</v>
          </cell>
          <cell r="AR8">
            <v>224</v>
          </cell>
          <cell r="AS8">
            <v>240</v>
          </cell>
          <cell r="AT8">
            <v>81</v>
          </cell>
          <cell r="AU8">
            <v>701</v>
          </cell>
          <cell r="AV8">
            <v>5</v>
          </cell>
        </row>
        <row r="9">
          <cell r="B9" t="str">
            <v>海珠区</v>
          </cell>
          <cell r="C9">
            <v>1630</v>
          </cell>
          <cell r="D9">
            <v>4890</v>
          </cell>
          <cell r="E9">
            <v>1630</v>
          </cell>
          <cell r="F9">
            <v>900</v>
          </cell>
          <cell r="G9">
            <v>1.8111111111111111</v>
          </cell>
          <cell r="H9" t="str">
            <v>1</v>
          </cell>
          <cell r="I9">
            <v>1571320</v>
          </cell>
          <cell r="J9">
            <v>0</v>
          </cell>
          <cell r="L9">
            <v>0</v>
          </cell>
          <cell r="O9">
            <v>0</v>
          </cell>
          <cell r="Q9">
            <v>0</v>
          </cell>
          <cell r="R9">
            <v>0</v>
          </cell>
          <cell r="U9">
            <v>0</v>
          </cell>
          <cell r="W9">
            <v>0</v>
          </cell>
          <cell r="Y9">
            <v>0</v>
          </cell>
          <cell r="Z9">
            <v>967</v>
          </cell>
          <cell r="AC9">
            <v>0</v>
          </cell>
          <cell r="AE9">
            <v>0</v>
          </cell>
          <cell r="AM9">
            <v>967</v>
          </cell>
          <cell r="AN9">
            <v>0</v>
          </cell>
          <cell r="AO9">
            <v>0</v>
          </cell>
          <cell r="AP9">
            <v>0</v>
          </cell>
          <cell r="AQ9">
            <v>3</v>
          </cell>
          <cell r="AT9">
            <v>3</v>
          </cell>
          <cell r="AU9">
            <v>964</v>
          </cell>
          <cell r="AV9">
            <v>0</v>
          </cell>
        </row>
        <row r="10">
          <cell r="B10" t="str">
            <v>荔湾区</v>
          </cell>
          <cell r="C10">
            <v>1630</v>
          </cell>
          <cell r="D10">
            <v>0</v>
          </cell>
          <cell r="E10">
            <v>1630</v>
          </cell>
          <cell r="F10">
            <v>900</v>
          </cell>
          <cell r="G10">
            <v>1.8111111111111111</v>
          </cell>
          <cell r="H10" t="str">
            <v>1</v>
          </cell>
          <cell r="I10">
            <v>0</v>
          </cell>
          <cell r="J10">
            <v>0</v>
          </cell>
          <cell r="L10">
            <v>0</v>
          </cell>
          <cell r="O10">
            <v>0</v>
          </cell>
          <cell r="Q10">
            <v>0</v>
          </cell>
          <cell r="R10">
            <v>0</v>
          </cell>
          <cell r="U10">
            <v>0</v>
          </cell>
          <cell r="W10">
            <v>0</v>
          </cell>
          <cell r="Y10">
            <v>0</v>
          </cell>
          <cell r="Z10">
            <v>0</v>
          </cell>
          <cell r="AC10" t="e">
            <v>#DIV/0!</v>
          </cell>
          <cell r="AE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B11" t="str">
            <v>天河区</v>
          </cell>
          <cell r="C11">
            <v>1630</v>
          </cell>
          <cell r="D11">
            <v>22820</v>
          </cell>
          <cell r="E11">
            <v>1630</v>
          </cell>
          <cell r="F11">
            <v>900</v>
          </cell>
          <cell r="G11">
            <v>1.8111111111111111</v>
          </cell>
          <cell r="H11" t="str">
            <v>1</v>
          </cell>
          <cell r="I11">
            <v>88020</v>
          </cell>
          <cell r="J11">
            <v>0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  <cell r="U11">
            <v>0</v>
          </cell>
          <cell r="W11">
            <v>0</v>
          </cell>
          <cell r="Y11">
            <v>0</v>
          </cell>
          <cell r="Z11">
            <v>68</v>
          </cell>
          <cell r="AC11">
            <v>0</v>
          </cell>
          <cell r="AE11">
            <v>0</v>
          </cell>
          <cell r="AM11">
            <v>68</v>
          </cell>
          <cell r="AN11">
            <v>0</v>
          </cell>
          <cell r="AO11">
            <v>0</v>
          </cell>
          <cell r="AP11">
            <v>0</v>
          </cell>
          <cell r="AQ11">
            <v>14</v>
          </cell>
          <cell r="AR11">
            <v>0</v>
          </cell>
          <cell r="AS11">
            <v>9</v>
          </cell>
          <cell r="AT11">
            <v>5</v>
          </cell>
          <cell r="AU11">
            <v>54</v>
          </cell>
          <cell r="AV11">
            <v>0</v>
          </cell>
        </row>
        <row r="12">
          <cell r="B12" t="str">
            <v>白云区</v>
          </cell>
          <cell r="C12">
            <v>1630</v>
          </cell>
          <cell r="D12">
            <v>91280</v>
          </cell>
          <cell r="E12">
            <v>1630</v>
          </cell>
          <cell r="F12">
            <v>900</v>
          </cell>
          <cell r="G12">
            <v>1.8111111111111111</v>
          </cell>
          <cell r="H12" t="str">
            <v>1</v>
          </cell>
          <cell r="I12">
            <v>208640</v>
          </cell>
          <cell r="J12">
            <v>0</v>
          </cell>
          <cell r="L12">
            <v>0</v>
          </cell>
          <cell r="N12">
            <v>1806</v>
          </cell>
          <cell r="O12">
            <v>110166</v>
          </cell>
          <cell r="P12">
            <v>1806</v>
          </cell>
          <cell r="Q12">
            <v>46956</v>
          </cell>
          <cell r="R12">
            <v>900</v>
          </cell>
          <cell r="S12">
            <v>2.006666666666667</v>
          </cell>
          <cell r="T12" t="str">
            <v>1</v>
          </cell>
          <cell r="Y12">
            <v>0</v>
          </cell>
          <cell r="Z12">
            <v>271</v>
          </cell>
          <cell r="AC12">
            <v>0.34317343173431736</v>
          </cell>
          <cell r="AD12">
            <v>87</v>
          </cell>
          <cell r="AE12">
            <v>93</v>
          </cell>
          <cell r="AF12">
            <v>27</v>
          </cell>
          <cell r="AG12">
            <v>10</v>
          </cell>
          <cell r="AH12">
            <v>50</v>
          </cell>
          <cell r="AI12">
            <v>61</v>
          </cell>
          <cell r="AJ12">
            <v>37</v>
          </cell>
          <cell r="AK12">
            <v>26</v>
          </cell>
          <cell r="AL12">
            <v>26</v>
          </cell>
          <cell r="AM12">
            <v>184</v>
          </cell>
          <cell r="AN12">
            <v>27</v>
          </cell>
          <cell r="AO12">
            <v>29</v>
          </cell>
          <cell r="AP12">
            <v>128</v>
          </cell>
          <cell r="AQ12">
            <v>56</v>
          </cell>
          <cell r="AR12">
            <v>31</v>
          </cell>
          <cell r="AS12">
            <v>39</v>
          </cell>
          <cell r="AT12">
            <v>17</v>
          </cell>
          <cell r="AU12">
            <v>128</v>
          </cell>
          <cell r="AV12">
            <v>12</v>
          </cell>
          <cell r="AW12">
            <v>4</v>
          </cell>
          <cell r="AX12">
            <v>1</v>
          </cell>
          <cell r="AY12">
            <v>1</v>
          </cell>
          <cell r="AZ12">
            <v>0</v>
          </cell>
          <cell r="BA12">
            <v>0</v>
          </cell>
          <cell r="BB12">
            <v>508</v>
          </cell>
        </row>
        <row r="13">
          <cell r="B13" t="str">
            <v>黄埔区</v>
          </cell>
          <cell r="C13">
            <v>1630</v>
          </cell>
          <cell r="D13">
            <v>27710</v>
          </cell>
          <cell r="E13">
            <v>1630</v>
          </cell>
          <cell r="F13">
            <v>900</v>
          </cell>
          <cell r="G13">
            <v>1.8111111111111111</v>
          </cell>
          <cell r="H13" t="str">
            <v>1</v>
          </cell>
          <cell r="I13">
            <v>81500</v>
          </cell>
          <cell r="J13">
            <v>0</v>
          </cell>
          <cell r="L13">
            <v>0</v>
          </cell>
          <cell r="N13">
            <v>2413</v>
          </cell>
          <cell r="O13">
            <v>41021</v>
          </cell>
          <cell r="P13">
            <v>2413</v>
          </cell>
          <cell r="Q13">
            <v>82042</v>
          </cell>
          <cell r="R13">
            <v>900</v>
          </cell>
          <cell r="S13">
            <v>2.681111111111111</v>
          </cell>
          <cell r="T13" t="str">
            <v>1</v>
          </cell>
          <cell r="U13">
            <v>0</v>
          </cell>
          <cell r="W13">
            <v>0</v>
          </cell>
          <cell r="Y13">
            <v>1</v>
          </cell>
          <cell r="Z13">
            <v>118</v>
          </cell>
          <cell r="AC13">
            <v>0.23728813559322035</v>
          </cell>
          <cell r="AD13">
            <v>51</v>
          </cell>
          <cell r="AE13">
            <v>28</v>
          </cell>
          <cell r="AF13">
            <v>6</v>
          </cell>
          <cell r="AG13">
            <v>7</v>
          </cell>
          <cell r="AH13">
            <v>38</v>
          </cell>
          <cell r="AI13">
            <v>17</v>
          </cell>
          <cell r="AJ13">
            <v>13</v>
          </cell>
          <cell r="AK13">
            <v>34</v>
          </cell>
          <cell r="AL13">
            <v>0</v>
          </cell>
          <cell r="AM13">
            <v>67</v>
          </cell>
          <cell r="AN13">
            <v>10</v>
          </cell>
          <cell r="AO13">
            <v>5</v>
          </cell>
          <cell r="AP13">
            <v>52</v>
          </cell>
          <cell r="AQ13">
            <v>17</v>
          </cell>
          <cell r="AR13">
            <v>15</v>
          </cell>
          <cell r="AS13">
            <v>17</v>
          </cell>
          <cell r="AT13">
            <v>0</v>
          </cell>
          <cell r="AU13">
            <v>50</v>
          </cell>
          <cell r="AV13">
            <v>5</v>
          </cell>
          <cell r="AW13">
            <v>2</v>
          </cell>
          <cell r="AX13">
            <v>2</v>
          </cell>
          <cell r="AY13">
            <v>1</v>
          </cell>
          <cell r="AZ13">
            <v>1</v>
          </cell>
          <cell r="BA13">
            <v>0</v>
          </cell>
          <cell r="BB13">
            <v>1500</v>
          </cell>
        </row>
        <row r="14">
          <cell r="B14" t="str">
            <v>花都区</v>
          </cell>
          <cell r="C14">
            <v>1630</v>
          </cell>
          <cell r="D14">
            <v>32600</v>
          </cell>
          <cell r="E14">
            <v>1630</v>
          </cell>
          <cell r="F14">
            <v>900</v>
          </cell>
          <cell r="G14">
            <v>1.8111111111111111</v>
          </cell>
          <cell r="H14" t="str">
            <v>1</v>
          </cell>
          <cell r="I14">
            <v>53790</v>
          </cell>
          <cell r="J14">
            <v>0</v>
          </cell>
          <cell r="L14">
            <v>0</v>
          </cell>
          <cell r="N14">
            <v>1751</v>
          </cell>
          <cell r="O14">
            <v>266152</v>
          </cell>
          <cell r="P14">
            <v>1751</v>
          </cell>
          <cell r="Q14">
            <v>1108383</v>
          </cell>
          <cell r="R14">
            <v>900</v>
          </cell>
          <cell r="S14">
            <v>1.9455555555555555</v>
          </cell>
          <cell r="T14" t="str">
            <v>1</v>
          </cell>
          <cell r="U14">
            <v>0</v>
          </cell>
          <cell r="W14">
            <v>0</v>
          </cell>
          <cell r="Y14">
            <v>1</v>
          </cell>
          <cell r="Z14">
            <v>838</v>
          </cell>
          <cell r="AC14">
            <v>0.360381861575179</v>
          </cell>
          <cell r="AD14">
            <v>785</v>
          </cell>
          <cell r="AE14">
            <v>302</v>
          </cell>
          <cell r="AF14">
            <v>94</v>
          </cell>
          <cell r="AG14">
            <v>179</v>
          </cell>
          <cell r="AH14">
            <v>512</v>
          </cell>
          <cell r="AI14">
            <v>152</v>
          </cell>
          <cell r="AJ14">
            <v>87</v>
          </cell>
          <cell r="AK14">
            <v>633</v>
          </cell>
          <cell r="AL14">
            <v>123</v>
          </cell>
          <cell r="AM14">
            <v>53</v>
          </cell>
          <cell r="AN14">
            <v>7</v>
          </cell>
          <cell r="AO14">
            <v>22</v>
          </cell>
          <cell r="AP14">
            <v>24</v>
          </cell>
          <cell r="AQ14">
            <v>20</v>
          </cell>
          <cell r="AR14">
            <v>20</v>
          </cell>
          <cell r="AS14">
            <v>1</v>
          </cell>
          <cell r="AT14">
            <v>0</v>
          </cell>
          <cell r="AU14">
            <v>33</v>
          </cell>
          <cell r="AV14">
            <v>0</v>
          </cell>
          <cell r="AW14">
            <v>8</v>
          </cell>
          <cell r="AX14">
            <v>4</v>
          </cell>
          <cell r="AY14">
            <v>4</v>
          </cell>
          <cell r="AZ14">
            <v>0</v>
          </cell>
          <cell r="BA14">
            <v>0</v>
          </cell>
          <cell r="BB14">
            <v>793</v>
          </cell>
        </row>
        <row r="15">
          <cell r="B15" t="str">
            <v>南沙区</v>
          </cell>
          <cell r="C15">
            <v>1630</v>
          </cell>
          <cell r="D15">
            <v>66830</v>
          </cell>
          <cell r="E15">
            <v>1630</v>
          </cell>
          <cell r="F15">
            <v>900</v>
          </cell>
          <cell r="G15">
            <v>1.8111111111111111</v>
          </cell>
          <cell r="H15" t="str">
            <v>1</v>
          </cell>
          <cell r="I15">
            <v>60310</v>
          </cell>
          <cell r="J15">
            <v>0</v>
          </cell>
          <cell r="L15">
            <v>0</v>
          </cell>
          <cell r="N15">
            <v>2171</v>
          </cell>
          <cell r="O15">
            <v>371241</v>
          </cell>
          <cell r="P15">
            <v>2121</v>
          </cell>
          <cell r="Q15">
            <v>689325</v>
          </cell>
          <cell r="R15">
            <v>900</v>
          </cell>
          <cell r="S15">
            <v>2.3566666666666665</v>
          </cell>
          <cell r="T15" t="str">
            <v>1</v>
          </cell>
          <cell r="U15">
            <v>0</v>
          </cell>
          <cell r="W15">
            <v>0</v>
          </cell>
          <cell r="Y15">
            <v>1</v>
          </cell>
          <cell r="Z15">
            <v>574</v>
          </cell>
          <cell r="AC15">
            <v>0.39547038327526135</v>
          </cell>
          <cell r="AD15">
            <v>496</v>
          </cell>
          <cell r="AE15">
            <v>227</v>
          </cell>
          <cell r="AF15">
            <v>62</v>
          </cell>
          <cell r="AG15">
            <v>104</v>
          </cell>
          <cell r="AH15">
            <v>330</v>
          </cell>
          <cell r="AI15">
            <v>171</v>
          </cell>
          <cell r="AJ15">
            <v>79</v>
          </cell>
          <cell r="AK15">
            <v>325</v>
          </cell>
          <cell r="AL15">
            <v>0</v>
          </cell>
          <cell r="AM15">
            <v>78</v>
          </cell>
          <cell r="AN15">
            <v>49</v>
          </cell>
          <cell r="AO15">
            <v>12</v>
          </cell>
          <cell r="AP15">
            <v>17</v>
          </cell>
          <cell r="AQ15">
            <v>41</v>
          </cell>
          <cell r="AR15">
            <v>5</v>
          </cell>
          <cell r="AS15">
            <v>32</v>
          </cell>
          <cell r="AT15">
            <v>9</v>
          </cell>
          <cell r="AU15">
            <v>37</v>
          </cell>
          <cell r="AV15">
            <v>0</v>
          </cell>
          <cell r="AW15">
            <v>10</v>
          </cell>
          <cell r="AX15">
            <v>10</v>
          </cell>
          <cell r="AY15">
            <v>0</v>
          </cell>
          <cell r="AZ15">
            <v>10</v>
          </cell>
          <cell r="BA15">
            <v>0</v>
          </cell>
          <cell r="BB15">
            <v>1412</v>
          </cell>
        </row>
        <row r="16">
          <cell r="B16" t="str">
            <v>番禺区</v>
          </cell>
          <cell r="C16">
            <v>1630</v>
          </cell>
          <cell r="D16">
            <v>52160</v>
          </cell>
          <cell r="E16">
            <v>1630</v>
          </cell>
          <cell r="F16">
            <v>900</v>
          </cell>
          <cell r="G16">
            <v>1.8111111111111111</v>
          </cell>
          <cell r="H16" t="str">
            <v>1</v>
          </cell>
          <cell r="I16">
            <v>122250</v>
          </cell>
          <cell r="J16">
            <v>0</v>
          </cell>
          <cell r="L16">
            <v>0</v>
          </cell>
          <cell r="N16">
            <v>2512</v>
          </cell>
          <cell r="O16">
            <v>183376</v>
          </cell>
          <cell r="P16">
            <v>2512</v>
          </cell>
          <cell r="Q16">
            <v>223568</v>
          </cell>
          <cell r="R16">
            <v>900</v>
          </cell>
          <cell r="S16">
            <v>2.7911111111111113</v>
          </cell>
          <cell r="T16" t="str">
            <v>1</v>
          </cell>
          <cell r="Y16">
            <v>1</v>
          </cell>
          <cell r="Z16">
            <v>269</v>
          </cell>
          <cell r="AC16">
            <v>0.4684014869888476</v>
          </cell>
          <cell r="AD16">
            <v>162</v>
          </cell>
          <cell r="AE16">
            <v>126</v>
          </cell>
          <cell r="AF16">
            <v>68</v>
          </cell>
          <cell r="AG16">
            <v>58</v>
          </cell>
          <cell r="AH16">
            <v>36</v>
          </cell>
          <cell r="AI16">
            <v>73</v>
          </cell>
          <cell r="AJ16">
            <v>44</v>
          </cell>
          <cell r="AK16">
            <v>89</v>
          </cell>
          <cell r="AL16">
            <v>0</v>
          </cell>
          <cell r="AM16">
            <v>107</v>
          </cell>
          <cell r="AQ16">
            <v>32</v>
          </cell>
          <cell r="AR16">
            <v>32</v>
          </cell>
          <cell r="AS16">
            <v>32</v>
          </cell>
          <cell r="AT16">
            <v>0</v>
          </cell>
          <cell r="AU16">
            <v>75</v>
          </cell>
          <cell r="AV16">
            <v>0</v>
          </cell>
          <cell r="AW16">
            <v>10</v>
          </cell>
          <cell r="AX16">
            <v>10</v>
          </cell>
          <cell r="AY16">
            <v>10</v>
          </cell>
          <cell r="AZ16">
            <v>0</v>
          </cell>
          <cell r="BA16">
            <v>0</v>
          </cell>
          <cell r="BB16">
            <v>1722</v>
          </cell>
        </row>
        <row r="17">
          <cell r="B17" t="str">
            <v>从化区</v>
          </cell>
          <cell r="C17">
            <v>1630</v>
          </cell>
          <cell r="D17">
            <v>16300</v>
          </cell>
          <cell r="E17">
            <v>1630</v>
          </cell>
          <cell r="F17">
            <v>900</v>
          </cell>
          <cell r="G17">
            <v>1.8111111111111111</v>
          </cell>
          <cell r="H17" t="str">
            <v>1</v>
          </cell>
          <cell r="I17">
            <v>22820</v>
          </cell>
          <cell r="J17">
            <v>0</v>
          </cell>
          <cell r="L17">
            <v>0</v>
          </cell>
          <cell r="N17">
            <v>1440</v>
          </cell>
          <cell r="O17">
            <v>155520</v>
          </cell>
          <cell r="P17">
            <v>1440</v>
          </cell>
          <cell r="Q17">
            <v>1467360</v>
          </cell>
          <cell r="R17">
            <v>900</v>
          </cell>
          <cell r="S17">
            <v>1.6</v>
          </cell>
          <cell r="T17" t="str">
            <v/>
          </cell>
          <cell r="U17">
            <v>0</v>
          </cell>
          <cell r="W17">
            <v>0</v>
          </cell>
          <cell r="Y17">
            <v>1</v>
          </cell>
          <cell r="Z17">
            <v>1151</v>
          </cell>
          <cell r="AC17">
            <v>0.09122502172024327</v>
          </cell>
          <cell r="AD17">
            <v>1127</v>
          </cell>
          <cell r="AE17">
            <v>105</v>
          </cell>
          <cell r="AF17">
            <v>26</v>
          </cell>
          <cell r="AG17">
            <v>69</v>
          </cell>
          <cell r="AH17">
            <v>1032</v>
          </cell>
          <cell r="AI17">
            <v>108</v>
          </cell>
          <cell r="AJ17">
            <v>13</v>
          </cell>
          <cell r="AK17">
            <v>1019</v>
          </cell>
          <cell r="AL17">
            <v>1019</v>
          </cell>
          <cell r="AM17">
            <v>24</v>
          </cell>
          <cell r="AN17">
            <v>5</v>
          </cell>
          <cell r="AO17">
            <v>5</v>
          </cell>
          <cell r="AP17">
            <v>14</v>
          </cell>
          <cell r="AQ17">
            <v>10</v>
          </cell>
          <cell r="AR17">
            <v>5</v>
          </cell>
          <cell r="AS17">
            <v>8</v>
          </cell>
          <cell r="AT17">
            <v>2</v>
          </cell>
          <cell r="AU17">
            <v>14</v>
          </cell>
          <cell r="AV17">
            <v>0</v>
          </cell>
          <cell r="AW17">
            <v>8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451</v>
          </cell>
        </row>
        <row r="18">
          <cell r="B18" t="str">
            <v>增城区</v>
          </cell>
          <cell r="C18">
            <v>1630</v>
          </cell>
          <cell r="D18">
            <v>61940</v>
          </cell>
          <cell r="E18">
            <v>1630</v>
          </cell>
          <cell r="F18">
            <v>900</v>
          </cell>
          <cell r="G18">
            <v>1.8111111111111111</v>
          </cell>
          <cell r="H18" t="str">
            <v>1</v>
          </cell>
          <cell r="I18">
            <v>83130</v>
          </cell>
          <cell r="J18">
            <v>0</v>
          </cell>
          <cell r="L18">
            <v>0</v>
          </cell>
          <cell r="N18">
            <v>1624</v>
          </cell>
          <cell r="O18">
            <v>193256</v>
          </cell>
          <cell r="P18">
            <v>1624</v>
          </cell>
          <cell r="Q18">
            <v>2575664</v>
          </cell>
          <cell r="R18">
            <v>900</v>
          </cell>
          <cell r="S18">
            <v>1.8044444444444445</v>
          </cell>
          <cell r="T18" t="str">
            <v>1</v>
          </cell>
          <cell r="U18">
            <v>0</v>
          </cell>
          <cell r="W18">
            <v>0</v>
          </cell>
          <cell r="Y18">
            <v>1</v>
          </cell>
          <cell r="Z18">
            <v>1794</v>
          </cell>
          <cell r="AC18">
            <v>0.9247491638795987</v>
          </cell>
          <cell r="AD18">
            <v>1705</v>
          </cell>
          <cell r="AE18">
            <v>1659</v>
          </cell>
          <cell r="AF18">
            <v>1333</v>
          </cell>
          <cell r="AG18">
            <v>276</v>
          </cell>
          <cell r="AH18">
            <v>96</v>
          </cell>
          <cell r="AI18">
            <v>119</v>
          </cell>
          <cell r="AJ18">
            <v>49</v>
          </cell>
          <cell r="AK18">
            <v>1586</v>
          </cell>
          <cell r="AL18">
            <v>0</v>
          </cell>
          <cell r="AM18">
            <v>89</v>
          </cell>
          <cell r="AN18">
            <v>30</v>
          </cell>
          <cell r="AO18">
            <v>20</v>
          </cell>
          <cell r="AP18">
            <v>39</v>
          </cell>
          <cell r="AQ18">
            <v>38</v>
          </cell>
          <cell r="AR18">
            <v>0</v>
          </cell>
          <cell r="AS18">
            <v>16</v>
          </cell>
          <cell r="AT18">
            <v>22</v>
          </cell>
          <cell r="AU18">
            <v>51</v>
          </cell>
          <cell r="AV18">
            <v>0</v>
          </cell>
          <cell r="AW18">
            <v>7</v>
          </cell>
          <cell r="AX18">
            <v>3</v>
          </cell>
          <cell r="AY18">
            <v>3</v>
          </cell>
          <cell r="AZ18">
            <v>0</v>
          </cell>
          <cell r="BA18">
            <v>0</v>
          </cell>
          <cell r="BB18">
            <v>1030</v>
          </cell>
        </row>
        <row r="19">
          <cell r="B19" t="str">
            <v>老人院</v>
          </cell>
          <cell r="C19">
            <v>1630</v>
          </cell>
          <cell r="D19">
            <v>342300</v>
          </cell>
          <cell r="I19">
            <v>0</v>
          </cell>
          <cell r="J19">
            <v>0</v>
          </cell>
          <cell r="L19">
            <v>0</v>
          </cell>
          <cell r="O19">
            <v>0</v>
          </cell>
          <cell r="Q19">
            <v>0</v>
          </cell>
          <cell r="U19">
            <v>0</v>
          </cell>
          <cell r="Z19">
            <v>210</v>
          </cell>
          <cell r="AC19">
            <v>0.8809523809523809</v>
          </cell>
          <cell r="AE19">
            <v>185</v>
          </cell>
          <cell r="AI19">
            <v>0</v>
          </cell>
          <cell r="AK19">
            <v>0</v>
          </cell>
          <cell r="AM19">
            <v>210</v>
          </cell>
          <cell r="AN19">
            <v>164</v>
          </cell>
          <cell r="AO19">
            <v>21</v>
          </cell>
          <cell r="AP19">
            <v>25</v>
          </cell>
          <cell r="AQ19">
            <v>210</v>
          </cell>
          <cell r="AR19">
            <v>185</v>
          </cell>
          <cell r="AS19">
            <v>210</v>
          </cell>
        </row>
        <row r="20">
          <cell r="B20" t="str">
            <v>局精神病院</v>
          </cell>
          <cell r="C20">
            <v>1630</v>
          </cell>
          <cell r="D20">
            <v>296660</v>
          </cell>
          <cell r="I20">
            <v>0</v>
          </cell>
          <cell r="J20">
            <v>0</v>
          </cell>
          <cell r="L20">
            <v>0</v>
          </cell>
          <cell r="O20">
            <v>0</v>
          </cell>
          <cell r="Q20">
            <v>0</v>
          </cell>
          <cell r="Z20">
            <v>182</v>
          </cell>
          <cell r="AC20">
            <v>0</v>
          </cell>
          <cell r="AE20">
            <v>0</v>
          </cell>
          <cell r="AM20">
            <v>182</v>
          </cell>
          <cell r="AQ20">
            <v>182</v>
          </cell>
          <cell r="AR20">
            <v>7</v>
          </cell>
          <cell r="AS20">
            <v>177</v>
          </cell>
          <cell r="AT20">
            <v>5</v>
          </cell>
        </row>
        <row r="21">
          <cell r="B21" t="str">
            <v>市福利院</v>
          </cell>
          <cell r="C21">
            <v>1630</v>
          </cell>
          <cell r="D21">
            <v>599840</v>
          </cell>
          <cell r="I21">
            <v>0</v>
          </cell>
          <cell r="J21">
            <v>0</v>
          </cell>
          <cell r="L21">
            <v>0</v>
          </cell>
          <cell r="O21">
            <v>0</v>
          </cell>
          <cell r="Q21">
            <v>0</v>
          </cell>
          <cell r="Z21">
            <v>368</v>
          </cell>
          <cell r="AC21">
            <v>0</v>
          </cell>
          <cell r="AE21">
            <v>0</v>
          </cell>
          <cell r="AM21">
            <v>368</v>
          </cell>
          <cell r="AQ21">
            <v>368</v>
          </cell>
          <cell r="AS21">
            <v>368</v>
          </cell>
        </row>
        <row r="22">
          <cell r="C22">
            <v>1440</v>
          </cell>
          <cell r="D22">
            <v>54720</v>
          </cell>
          <cell r="E22">
            <v>1440</v>
          </cell>
          <cell r="F22">
            <v>900</v>
          </cell>
          <cell r="G22">
            <v>1.6</v>
          </cell>
          <cell r="H22" t="str">
            <v/>
          </cell>
          <cell r="I22">
            <v>8640</v>
          </cell>
          <cell r="O22">
            <v>0</v>
          </cell>
          <cell r="Q22">
            <v>0</v>
          </cell>
          <cell r="R22" t="e">
            <v>#N/A</v>
          </cell>
          <cell r="U22" t="str">
            <v>无</v>
          </cell>
          <cell r="W22" t="str">
            <v>无</v>
          </cell>
          <cell r="Y22">
            <v>0</v>
          </cell>
          <cell r="Z22">
            <v>44</v>
          </cell>
          <cell r="AC22">
            <v>0.7272727272727273</v>
          </cell>
          <cell r="AD22" t="str">
            <v>无</v>
          </cell>
          <cell r="AE22">
            <v>32</v>
          </cell>
          <cell r="AF22">
            <v>0</v>
          </cell>
          <cell r="AG22">
            <v>0</v>
          </cell>
          <cell r="AH22" t="str">
            <v>无</v>
          </cell>
          <cell r="AJ22" t="str">
            <v>无</v>
          </cell>
          <cell r="AL22" t="str">
            <v>无</v>
          </cell>
          <cell r="AM22">
            <v>44</v>
          </cell>
          <cell r="AN22">
            <v>22</v>
          </cell>
          <cell r="AO22">
            <v>10</v>
          </cell>
          <cell r="AP22">
            <v>12</v>
          </cell>
          <cell r="AQ22">
            <v>38</v>
          </cell>
          <cell r="AR22">
            <v>22</v>
          </cell>
          <cell r="AS22">
            <v>28</v>
          </cell>
          <cell r="AT22">
            <v>10</v>
          </cell>
          <cell r="AU22">
            <v>6</v>
          </cell>
          <cell r="AV22" t="str">
            <v>无</v>
          </cell>
          <cell r="AW22" t="str">
            <v>无</v>
          </cell>
          <cell r="AX22" t="str">
            <v>无</v>
          </cell>
          <cell r="AY22" t="str">
            <v>无</v>
          </cell>
          <cell r="AZ22" t="str">
            <v>无</v>
          </cell>
          <cell r="BA22" t="str">
            <v>无</v>
          </cell>
          <cell r="BB22" t="str">
            <v>无</v>
          </cell>
        </row>
        <row r="23">
          <cell r="C23">
            <v>1434</v>
          </cell>
          <cell r="D23">
            <v>67398</v>
          </cell>
          <cell r="E23">
            <v>1434</v>
          </cell>
          <cell r="I23">
            <v>143400</v>
          </cell>
          <cell r="J23" t="str">
            <v>/</v>
          </cell>
          <cell r="L23" t="str">
            <v>/</v>
          </cell>
          <cell r="N23">
            <v>1434</v>
          </cell>
          <cell r="O23">
            <v>283932</v>
          </cell>
          <cell r="P23">
            <v>1434</v>
          </cell>
          <cell r="Q23">
            <v>1099878</v>
          </cell>
          <cell r="R23" t="e">
            <v>#N/A</v>
          </cell>
          <cell r="S23" t="e">
            <v>#N/A</v>
          </cell>
          <cell r="T23" t="e">
            <v>#N/A</v>
          </cell>
          <cell r="U23" t="str">
            <v>/</v>
          </cell>
          <cell r="W23" t="str">
            <v>/</v>
          </cell>
          <cell r="Y23">
            <v>7</v>
          </cell>
          <cell r="Z23">
            <v>1112</v>
          </cell>
          <cell r="AC23">
            <v>0.2787769784172662</v>
          </cell>
          <cell r="AD23">
            <v>965</v>
          </cell>
          <cell r="AE23">
            <v>310</v>
          </cell>
          <cell r="AF23">
            <v>60</v>
          </cell>
          <cell r="AG23">
            <v>184</v>
          </cell>
          <cell r="AH23">
            <v>721</v>
          </cell>
          <cell r="AI23">
            <v>198</v>
          </cell>
          <cell r="AJ23">
            <v>60</v>
          </cell>
          <cell r="AK23">
            <v>767</v>
          </cell>
          <cell r="AL23">
            <v>47</v>
          </cell>
          <cell r="AM23">
            <v>147</v>
          </cell>
          <cell r="AN23">
            <v>39</v>
          </cell>
          <cell r="AO23">
            <v>27</v>
          </cell>
          <cell r="AP23">
            <v>81</v>
          </cell>
          <cell r="AQ23">
            <v>47</v>
          </cell>
          <cell r="AR23">
            <v>35</v>
          </cell>
          <cell r="AS23">
            <v>34</v>
          </cell>
          <cell r="AT23">
            <v>4</v>
          </cell>
          <cell r="AU23">
            <v>100</v>
          </cell>
          <cell r="AV23">
            <v>14</v>
          </cell>
          <cell r="AW23">
            <v>7</v>
          </cell>
          <cell r="AX23">
            <v>7</v>
          </cell>
          <cell r="AY23">
            <v>7</v>
          </cell>
          <cell r="AZ23">
            <v>0</v>
          </cell>
          <cell r="BA23">
            <v>0</v>
          </cell>
          <cell r="BB23">
            <v>1536</v>
          </cell>
        </row>
        <row r="24">
          <cell r="B24" t="str">
            <v>金平区</v>
          </cell>
          <cell r="C24">
            <v>1240</v>
          </cell>
          <cell r="D24">
            <v>7440</v>
          </cell>
          <cell r="E24">
            <v>1040</v>
          </cell>
          <cell r="F24">
            <v>650</v>
          </cell>
          <cell r="G24">
            <v>1.6</v>
          </cell>
          <cell r="H24" t="str">
            <v/>
          </cell>
          <cell r="I24">
            <v>346320</v>
          </cell>
          <cell r="J24">
            <v>0</v>
          </cell>
          <cell r="L24">
            <v>0</v>
          </cell>
          <cell r="N24">
            <v>1080</v>
          </cell>
          <cell r="O24">
            <v>3240</v>
          </cell>
          <cell r="P24">
            <v>880</v>
          </cell>
          <cell r="Q24">
            <v>5280</v>
          </cell>
          <cell r="R24">
            <v>500</v>
          </cell>
          <cell r="S24">
            <v>1.76</v>
          </cell>
          <cell r="T24" t="str">
            <v>1</v>
          </cell>
          <cell r="U24">
            <v>0</v>
          </cell>
          <cell r="W24">
            <v>0</v>
          </cell>
          <cell r="Y24">
            <v>0</v>
          </cell>
          <cell r="Z24">
            <v>348</v>
          </cell>
          <cell r="AA24">
            <v>0.10057471264367816</v>
          </cell>
          <cell r="AB24">
            <v>35</v>
          </cell>
          <cell r="AC24">
            <v>0</v>
          </cell>
          <cell r="AD24">
            <v>9</v>
          </cell>
          <cell r="AE24">
            <v>0</v>
          </cell>
          <cell r="AI24">
            <v>3</v>
          </cell>
          <cell r="AK24">
            <v>6</v>
          </cell>
          <cell r="AM24">
            <v>339</v>
          </cell>
          <cell r="AQ24">
            <v>6</v>
          </cell>
          <cell r="AS24">
            <v>6</v>
          </cell>
          <cell r="AU24">
            <v>333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 t="str">
            <v>龙湖区</v>
          </cell>
          <cell r="C25">
            <v>1240</v>
          </cell>
          <cell r="D25">
            <v>0</v>
          </cell>
          <cell r="E25">
            <v>1040</v>
          </cell>
          <cell r="F25">
            <v>650</v>
          </cell>
          <cell r="G25">
            <v>1.6</v>
          </cell>
          <cell r="H25" t="str">
            <v/>
          </cell>
          <cell r="I25">
            <v>29120</v>
          </cell>
          <cell r="J25">
            <v>0</v>
          </cell>
          <cell r="L25">
            <v>0</v>
          </cell>
          <cell r="N25">
            <v>1090</v>
          </cell>
          <cell r="O25">
            <v>0</v>
          </cell>
          <cell r="P25">
            <v>890</v>
          </cell>
          <cell r="Q25">
            <v>17800</v>
          </cell>
          <cell r="R25">
            <v>500</v>
          </cell>
          <cell r="S25">
            <v>1.78</v>
          </cell>
          <cell r="T25" t="str">
            <v>1</v>
          </cell>
          <cell r="U25">
            <v>0</v>
          </cell>
          <cell r="W25">
            <v>0</v>
          </cell>
          <cell r="Y25">
            <v>1</v>
          </cell>
          <cell r="Z25">
            <v>48</v>
          </cell>
          <cell r="AA25">
            <v>0.10416666666666667</v>
          </cell>
          <cell r="AB25">
            <v>5</v>
          </cell>
          <cell r="AC25">
            <v>0</v>
          </cell>
          <cell r="AD25">
            <v>20</v>
          </cell>
          <cell r="AE25">
            <v>0</v>
          </cell>
          <cell r="AF25">
            <v>0</v>
          </cell>
          <cell r="AG25">
            <v>0</v>
          </cell>
          <cell r="AH25">
            <v>20</v>
          </cell>
          <cell r="AI25">
            <v>0</v>
          </cell>
          <cell r="AJ25">
            <v>0</v>
          </cell>
          <cell r="AK25">
            <v>20</v>
          </cell>
          <cell r="AL25">
            <v>0</v>
          </cell>
          <cell r="AM25">
            <v>28</v>
          </cell>
          <cell r="AN25">
            <v>0</v>
          </cell>
          <cell r="AO25">
            <v>0</v>
          </cell>
          <cell r="AP25">
            <v>28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28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濠江区</v>
          </cell>
          <cell r="C26">
            <v>1204</v>
          </cell>
          <cell r="D26">
            <v>3612</v>
          </cell>
          <cell r="E26">
            <v>1040</v>
          </cell>
          <cell r="F26">
            <v>650</v>
          </cell>
          <cell r="G26">
            <v>1.6</v>
          </cell>
          <cell r="H26" t="str">
            <v/>
          </cell>
          <cell r="I26">
            <v>9360</v>
          </cell>
          <cell r="N26">
            <v>1000</v>
          </cell>
          <cell r="O26">
            <v>2000</v>
          </cell>
          <cell r="P26">
            <v>800</v>
          </cell>
          <cell r="Q26">
            <v>131200</v>
          </cell>
          <cell r="R26">
            <v>500</v>
          </cell>
          <cell r="S26">
            <v>1.6</v>
          </cell>
          <cell r="T26" t="str">
            <v/>
          </cell>
          <cell r="Y26">
            <v>0</v>
          </cell>
          <cell r="Z26">
            <v>178</v>
          </cell>
          <cell r="AA26">
            <v>0.10112359550561797</v>
          </cell>
          <cell r="AB26">
            <v>18</v>
          </cell>
          <cell r="AC26">
            <v>0.011235955056179775</v>
          </cell>
          <cell r="AD26">
            <v>166</v>
          </cell>
          <cell r="AE26">
            <v>2</v>
          </cell>
          <cell r="AG26">
            <v>2</v>
          </cell>
          <cell r="AH26">
            <v>164</v>
          </cell>
          <cell r="AI26">
            <v>2</v>
          </cell>
          <cell r="AK26">
            <v>164</v>
          </cell>
          <cell r="AM26">
            <v>12</v>
          </cell>
          <cell r="AP26">
            <v>12</v>
          </cell>
          <cell r="AQ26">
            <v>3</v>
          </cell>
          <cell r="AS26">
            <v>3</v>
          </cell>
          <cell r="AU26">
            <v>9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 t="str">
            <v>澄海区</v>
          </cell>
          <cell r="C27">
            <v>1200</v>
          </cell>
          <cell r="D27">
            <v>0</v>
          </cell>
          <cell r="E27">
            <v>1000</v>
          </cell>
          <cell r="F27">
            <v>625</v>
          </cell>
          <cell r="G27">
            <v>1.6</v>
          </cell>
          <cell r="H27" t="str">
            <v/>
          </cell>
          <cell r="I27">
            <v>45000</v>
          </cell>
          <cell r="N27">
            <v>1090</v>
          </cell>
          <cell r="O27">
            <v>81750</v>
          </cell>
          <cell r="P27">
            <v>890</v>
          </cell>
          <cell r="Q27">
            <v>297260</v>
          </cell>
          <cell r="R27">
            <v>480</v>
          </cell>
          <cell r="S27">
            <v>1.8541666666666667</v>
          </cell>
          <cell r="T27" t="str">
            <v>1</v>
          </cell>
          <cell r="Y27">
            <v>0</v>
          </cell>
          <cell r="Z27">
            <v>454</v>
          </cell>
          <cell r="AA27">
            <v>0.11674008810572688</v>
          </cell>
          <cell r="AB27">
            <v>53</v>
          </cell>
          <cell r="AC27">
            <v>0.11674008810572688</v>
          </cell>
          <cell r="AD27">
            <v>409</v>
          </cell>
          <cell r="AE27">
            <v>53</v>
          </cell>
          <cell r="AF27">
            <v>25</v>
          </cell>
          <cell r="AG27">
            <v>22</v>
          </cell>
          <cell r="AH27">
            <v>362</v>
          </cell>
          <cell r="AI27">
            <v>75</v>
          </cell>
          <cell r="AJ27">
            <v>19</v>
          </cell>
          <cell r="AK27">
            <v>334</v>
          </cell>
          <cell r="AL27">
            <v>334</v>
          </cell>
          <cell r="AM27">
            <v>45</v>
          </cell>
          <cell r="AN27">
            <v>1</v>
          </cell>
          <cell r="AO27">
            <v>5</v>
          </cell>
          <cell r="AP27">
            <v>39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45</v>
          </cell>
          <cell r="AV27">
            <v>45</v>
          </cell>
          <cell r="AW27">
            <v>8</v>
          </cell>
          <cell r="AX27">
            <v>8</v>
          </cell>
          <cell r="AY27">
            <v>8</v>
          </cell>
          <cell r="AZ27">
            <v>0</v>
          </cell>
          <cell r="BA27">
            <v>0</v>
          </cell>
          <cell r="BB27">
            <v>100</v>
          </cell>
        </row>
        <row r="28">
          <cell r="B28" t="str">
            <v>潮阳区</v>
          </cell>
          <cell r="C28">
            <v>1160</v>
          </cell>
          <cell r="D28">
            <v>15080</v>
          </cell>
          <cell r="E28">
            <v>960</v>
          </cell>
          <cell r="F28">
            <v>600</v>
          </cell>
          <cell r="G28">
            <v>1.6</v>
          </cell>
          <cell r="H28" t="str">
            <v/>
          </cell>
          <cell r="I28">
            <v>86400</v>
          </cell>
          <cell r="J28">
            <v>0</v>
          </cell>
          <cell r="L28">
            <v>0</v>
          </cell>
          <cell r="N28">
            <v>1000</v>
          </cell>
          <cell r="O28">
            <v>221000</v>
          </cell>
          <cell r="P28">
            <v>800</v>
          </cell>
          <cell r="Q28">
            <v>1542400</v>
          </cell>
          <cell r="R28">
            <v>460</v>
          </cell>
          <cell r="S28">
            <v>1.7391304347826086</v>
          </cell>
          <cell r="T28" t="str">
            <v/>
          </cell>
          <cell r="U28">
            <v>0</v>
          </cell>
          <cell r="W28">
            <v>0</v>
          </cell>
          <cell r="Y28">
            <v>1</v>
          </cell>
          <cell r="Z28">
            <v>2252</v>
          </cell>
          <cell r="AA28">
            <v>0.15008880994671403</v>
          </cell>
          <cell r="AB28">
            <v>338</v>
          </cell>
          <cell r="AC28">
            <v>0.1558614564831261</v>
          </cell>
          <cell r="AD28">
            <v>2149</v>
          </cell>
          <cell r="AE28">
            <v>351</v>
          </cell>
          <cell r="AF28">
            <v>74</v>
          </cell>
          <cell r="AG28">
            <v>260</v>
          </cell>
          <cell r="AH28">
            <v>1815</v>
          </cell>
          <cell r="AI28">
            <v>221</v>
          </cell>
          <cell r="AJ28">
            <v>9</v>
          </cell>
          <cell r="AK28">
            <v>1928</v>
          </cell>
          <cell r="AL28">
            <v>20</v>
          </cell>
          <cell r="AM28">
            <v>103</v>
          </cell>
          <cell r="AN28">
            <v>6</v>
          </cell>
          <cell r="AO28">
            <v>11</v>
          </cell>
          <cell r="AP28">
            <v>86</v>
          </cell>
          <cell r="AQ28">
            <v>13</v>
          </cell>
          <cell r="AS28">
            <v>13</v>
          </cell>
          <cell r="AU28">
            <v>90</v>
          </cell>
          <cell r="AV28">
            <v>1</v>
          </cell>
          <cell r="AW28">
            <v>12</v>
          </cell>
          <cell r="AX28">
            <v>8</v>
          </cell>
          <cell r="AY28">
            <v>8</v>
          </cell>
          <cell r="AZ28">
            <v>0</v>
          </cell>
          <cell r="BA28">
            <v>0</v>
          </cell>
          <cell r="BB28">
            <v>471</v>
          </cell>
        </row>
        <row r="29">
          <cell r="B29" t="str">
            <v>潮南区</v>
          </cell>
          <cell r="D29">
            <v>0</v>
          </cell>
          <cell r="F29">
            <v>600</v>
          </cell>
          <cell r="G29">
            <v>0</v>
          </cell>
          <cell r="H29" t="str">
            <v/>
          </cell>
          <cell r="I29">
            <v>0</v>
          </cell>
          <cell r="N29">
            <v>980</v>
          </cell>
          <cell r="O29">
            <v>26460</v>
          </cell>
          <cell r="P29">
            <v>780</v>
          </cell>
          <cell r="Q29">
            <v>723060</v>
          </cell>
          <cell r="R29">
            <v>460</v>
          </cell>
          <cell r="S29">
            <v>1.6956521739130435</v>
          </cell>
          <cell r="T29" t="str">
            <v/>
          </cell>
          <cell r="Y29">
            <v>0</v>
          </cell>
          <cell r="Z29">
            <v>954</v>
          </cell>
          <cell r="AA29">
            <v>0.09958071278825996</v>
          </cell>
          <cell r="AB29">
            <v>95</v>
          </cell>
          <cell r="AC29">
            <v>0</v>
          </cell>
          <cell r="AD29">
            <v>954</v>
          </cell>
          <cell r="AE29">
            <v>0</v>
          </cell>
          <cell r="AI29">
            <v>27</v>
          </cell>
          <cell r="AK29">
            <v>927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11</v>
          </cell>
          <cell r="AX29">
            <v>11</v>
          </cell>
          <cell r="AY29">
            <v>11</v>
          </cell>
          <cell r="AZ29">
            <v>0</v>
          </cell>
          <cell r="BA29">
            <v>0</v>
          </cell>
          <cell r="BB29">
            <v>333</v>
          </cell>
        </row>
        <row r="30">
          <cell r="B30" t="str">
            <v>南澳县</v>
          </cell>
          <cell r="C30">
            <v>1200</v>
          </cell>
          <cell r="D30">
            <v>1200</v>
          </cell>
          <cell r="E30">
            <v>1000</v>
          </cell>
          <cell r="F30">
            <v>625</v>
          </cell>
          <cell r="G30">
            <v>1.6</v>
          </cell>
          <cell r="H30" t="str">
            <v/>
          </cell>
          <cell r="I30">
            <v>15000</v>
          </cell>
          <cell r="J30">
            <v>0</v>
          </cell>
          <cell r="L30">
            <v>0</v>
          </cell>
          <cell r="N30">
            <v>970</v>
          </cell>
          <cell r="O30">
            <v>11640</v>
          </cell>
          <cell r="P30">
            <v>970</v>
          </cell>
          <cell r="Q30">
            <v>49470</v>
          </cell>
          <cell r="R30">
            <v>480</v>
          </cell>
          <cell r="S30">
            <v>2.0208333333333335</v>
          </cell>
          <cell r="T30" t="str">
            <v>1</v>
          </cell>
          <cell r="U30">
            <v>0</v>
          </cell>
          <cell r="W30">
            <v>0</v>
          </cell>
          <cell r="Y30">
            <v>0</v>
          </cell>
          <cell r="Z30">
            <v>79</v>
          </cell>
          <cell r="AA30">
            <v>0.10126582278481013</v>
          </cell>
          <cell r="AB30">
            <v>8</v>
          </cell>
          <cell r="AC30">
            <v>0.05063291139240506</v>
          </cell>
          <cell r="AD30">
            <v>63</v>
          </cell>
          <cell r="AE30">
            <v>4</v>
          </cell>
          <cell r="AF30">
            <v>1</v>
          </cell>
          <cell r="AG30">
            <v>3</v>
          </cell>
          <cell r="AH30">
            <v>59</v>
          </cell>
          <cell r="AI30">
            <v>12</v>
          </cell>
          <cell r="AJ30">
            <v>4</v>
          </cell>
          <cell r="AK30">
            <v>51</v>
          </cell>
          <cell r="AL30">
            <v>51</v>
          </cell>
          <cell r="AM30">
            <v>16</v>
          </cell>
          <cell r="AN30">
            <v>0</v>
          </cell>
          <cell r="AO30">
            <v>0</v>
          </cell>
          <cell r="AP30">
            <v>16</v>
          </cell>
          <cell r="AQ30">
            <v>1</v>
          </cell>
          <cell r="AR30">
            <v>0</v>
          </cell>
          <cell r="AS30">
            <v>1</v>
          </cell>
          <cell r="AT30">
            <v>0</v>
          </cell>
          <cell r="AU30">
            <v>15</v>
          </cell>
          <cell r="AV30">
            <v>15</v>
          </cell>
          <cell r="AW30">
            <v>1</v>
          </cell>
          <cell r="AX30">
            <v>1</v>
          </cell>
          <cell r="AY30">
            <v>1</v>
          </cell>
          <cell r="AZ30">
            <v>0</v>
          </cell>
          <cell r="BA30">
            <v>0</v>
          </cell>
          <cell r="BB30">
            <v>72</v>
          </cell>
        </row>
        <row r="31">
          <cell r="B31" t="str">
            <v>禅城区</v>
          </cell>
          <cell r="C31">
            <v>2083</v>
          </cell>
          <cell r="D31">
            <v>68739</v>
          </cell>
          <cell r="E31">
            <v>2083</v>
          </cell>
          <cell r="F31">
            <v>900</v>
          </cell>
          <cell r="G31">
            <v>2.3144444444444443</v>
          </cell>
          <cell r="H31" t="str">
            <v>1</v>
          </cell>
          <cell r="I31">
            <v>193719</v>
          </cell>
          <cell r="J31">
            <v>0</v>
          </cell>
          <cell r="L31">
            <v>0</v>
          </cell>
          <cell r="N31">
            <v>2083</v>
          </cell>
          <cell r="O31">
            <v>58324</v>
          </cell>
          <cell r="P31">
            <v>2083</v>
          </cell>
          <cell r="Q31">
            <v>20830</v>
          </cell>
          <cell r="R31">
            <v>900</v>
          </cell>
          <cell r="S31">
            <v>2.3144444444444443</v>
          </cell>
          <cell r="T31" t="str">
            <v>1</v>
          </cell>
          <cell r="U31">
            <v>0</v>
          </cell>
          <cell r="W31">
            <v>0</v>
          </cell>
          <cell r="Y31">
            <v>1</v>
          </cell>
          <cell r="Z31">
            <v>162</v>
          </cell>
          <cell r="AA31">
            <v>0</v>
          </cell>
          <cell r="AC31">
            <v>0.42592592592592593</v>
          </cell>
          <cell r="AD31">
            <v>38</v>
          </cell>
          <cell r="AE31">
            <v>69</v>
          </cell>
          <cell r="AF31">
            <v>12</v>
          </cell>
          <cell r="AG31">
            <v>18</v>
          </cell>
          <cell r="AH31">
            <v>8</v>
          </cell>
          <cell r="AI31">
            <v>28</v>
          </cell>
          <cell r="AJ31">
            <v>26</v>
          </cell>
          <cell r="AK31">
            <v>10</v>
          </cell>
          <cell r="AL31">
            <v>0</v>
          </cell>
          <cell r="AM31">
            <v>126</v>
          </cell>
          <cell r="AN31">
            <v>25</v>
          </cell>
          <cell r="AO31">
            <v>14</v>
          </cell>
          <cell r="AP31">
            <v>97</v>
          </cell>
          <cell r="AQ31">
            <v>33</v>
          </cell>
          <cell r="AR31">
            <v>29</v>
          </cell>
          <cell r="AS31">
            <v>7</v>
          </cell>
          <cell r="AT31">
            <v>26</v>
          </cell>
          <cell r="AU31">
            <v>93</v>
          </cell>
          <cell r="AV31">
            <v>0</v>
          </cell>
          <cell r="AW31">
            <v>3</v>
          </cell>
          <cell r="AX31">
            <v>3</v>
          </cell>
          <cell r="AY31">
            <v>3</v>
          </cell>
          <cell r="AZ31">
            <v>0</v>
          </cell>
          <cell r="BA31">
            <v>0</v>
          </cell>
          <cell r="BB31">
            <v>627</v>
          </cell>
        </row>
        <row r="32">
          <cell r="B32" t="str">
            <v>南海区</v>
          </cell>
          <cell r="C32">
            <v>1765</v>
          </cell>
          <cell r="D32">
            <v>102370</v>
          </cell>
          <cell r="E32">
            <v>1765</v>
          </cell>
          <cell r="F32">
            <v>900</v>
          </cell>
          <cell r="G32">
            <v>1.961111111111111</v>
          </cell>
          <cell r="H32" t="str">
            <v>1</v>
          </cell>
          <cell r="I32">
            <v>202975</v>
          </cell>
          <cell r="J32">
            <v>0</v>
          </cell>
          <cell r="L32">
            <v>0</v>
          </cell>
          <cell r="N32">
            <v>1765</v>
          </cell>
          <cell r="O32">
            <v>504790</v>
          </cell>
          <cell r="P32">
            <v>1765</v>
          </cell>
          <cell r="Q32">
            <v>305345</v>
          </cell>
          <cell r="R32">
            <v>900</v>
          </cell>
          <cell r="S32">
            <v>1.961111111111111</v>
          </cell>
          <cell r="T32" t="str">
            <v>1</v>
          </cell>
          <cell r="U32">
            <v>0</v>
          </cell>
          <cell r="W32">
            <v>0</v>
          </cell>
          <cell r="Y32">
            <v>1</v>
          </cell>
          <cell r="Z32">
            <v>632</v>
          </cell>
          <cell r="AA32">
            <v>0</v>
          </cell>
          <cell r="AC32">
            <v>0.49050632911392406</v>
          </cell>
          <cell r="AD32">
            <v>459</v>
          </cell>
          <cell r="AE32">
            <v>310</v>
          </cell>
          <cell r="AF32">
            <v>148</v>
          </cell>
          <cell r="AG32">
            <v>85</v>
          </cell>
          <cell r="AH32">
            <v>226</v>
          </cell>
          <cell r="AI32">
            <v>286</v>
          </cell>
          <cell r="AJ32">
            <v>202</v>
          </cell>
          <cell r="AK32">
            <v>173</v>
          </cell>
          <cell r="AL32">
            <v>0</v>
          </cell>
          <cell r="AM32">
            <v>173</v>
          </cell>
          <cell r="AN32">
            <v>37</v>
          </cell>
          <cell r="AO32">
            <v>40</v>
          </cell>
          <cell r="AP32">
            <v>96</v>
          </cell>
          <cell r="AQ32">
            <v>58</v>
          </cell>
          <cell r="AR32">
            <v>41</v>
          </cell>
          <cell r="AS32">
            <v>57</v>
          </cell>
          <cell r="AT32">
            <v>1</v>
          </cell>
          <cell r="AU32">
            <v>115</v>
          </cell>
          <cell r="AV32">
            <v>0</v>
          </cell>
          <cell r="AW32">
            <v>11</v>
          </cell>
          <cell r="AX32">
            <v>11</v>
          </cell>
          <cell r="AY32">
            <v>11</v>
          </cell>
          <cell r="AZ32">
            <v>0</v>
          </cell>
          <cell r="BA32">
            <v>0</v>
          </cell>
          <cell r="BB32">
            <v>2126</v>
          </cell>
        </row>
        <row r="33">
          <cell r="B33" t="str">
            <v>顺德区</v>
          </cell>
          <cell r="C33">
            <v>1830</v>
          </cell>
          <cell r="D33">
            <v>225090</v>
          </cell>
          <cell r="E33">
            <v>1830</v>
          </cell>
          <cell r="F33">
            <v>900</v>
          </cell>
          <cell r="G33">
            <v>2.033333333333333</v>
          </cell>
          <cell r="H33" t="str">
            <v>1</v>
          </cell>
          <cell r="I33">
            <v>1484130</v>
          </cell>
          <cell r="J33">
            <v>0</v>
          </cell>
          <cell r="L33">
            <v>0</v>
          </cell>
          <cell r="N33">
            <v>1830</v>
          </cell>
          <cell r="O33">
            <v>107970</v>
          </cell>
          <cell r="P33">
            <v>1830</v>
          </cell>
          <cell r="Q33">
            <v>126270</v>
          </cell>
          <cell r="R33">
            <v>900</v>
          </cell>
          <cell r="S33">
            <v>2.033333333333333</v>
          </cell>
          <cell r="T33" t="str">
            <v>1</v>
          </cell>
          <cell r="U33">
            <v>0</v>
          </cell>
          <cell r="W33">
            <v>0</v>
          </cell>
          <cell r="Y33">
            <v>1</v>
          </cell>
          <cell r="Z33">
            <v>1062</v>
          </cell>
          <cell r="AA33">
            <v>0</v>
          </cell>
          <cell r="AC33">
            <v>0.6318267419962336</v>
          </cell>
          <cell r="AD33">
            <v>128</v>
          </cell>
          <cell r="AE33">
            <v>671</v>
          </cell>
          <cell r="AF33">
            <v>18</v>
          </cell>
          <cell r="AG33">
            <v>21</v>
          </cell>
          <cell r="AH33">
            <v>89</v>
          </cell>
          <cell r="AI33">
            <v>59</v>
          </cell>
          <cell r="AJ33">
            <v>18</v>
          </cell>
          <cell r="AK33">
            <v>69</v>
          </cell>
          <cell r="AL33">
            <v>69</v>
          </cell>
          <cell r="AM33">
            <v>934</v>
          </cell>
          <cell r="AN33">
            <v>423</v>
          </cell>
          <cell r="AO33">
            <v>209</v>
          </cell>
          <cell r="AP33">
            <v>302</v>
          </cell>
          <cell r="AQ33">
            <v>123</v>
          </cell>
          <cell r="AR33">
            <v>83</v>
          </cell>
          <cell r="AS33">
            <v>123</v>
          </cell>
          <cell r="AT33">
            <v>0</v>
          </cell>
          <cell r="AU33">
            <v>811</v>
          </cell>
          <cell r="AV33">
            <v>0</v>
          </cell>
          <cell r="AW33">
            <v>14</v>
          </cell>
          <cell r="AX33">
            <v>14</v>
          </cell>
          <cell r="AY33">
            <v>14</v>
          </cell>
          <cell r="AZ33">
            <v>0</v>
          </cell>
          <cell r="BA33">
            <v>0</v>
          </cell>
          <cell r="BB33">
            <v>2836</v>
          </cell>
        </row>
        <row r="34">
          <cell r="B34" t="str">
            <v>高明区</v>
          </cell>
          <cell r="C34">
            <v>1440</v>
          </cell>
          <cell r="D34">
            <v>0</v>
          </cell>
          <cell r="E34">
            <v>1440</v>
          </cell>
          <cell r="F34">
            <v>900</v>
          </cell>
          <cell r="G34">
            <v>1.6</v>
          </cell>
          <cell r="H34" t="str">
            <v/>
          </cell>
          <cell r="I34">
            <v>61920</v>
          </cell>
          <cell r="J34">
            <v>0</v>
          </cell>
          <cell r="L34">
            <v>0</v>
          </cell>
          <cell r="N34">
            <v>1440</v>
          </cell>
          <cell r="O34">
            <v>149760</v>
          </cell>
          <cell r="P34">
            <v>1440</v>
          </cell>
          <cell r="Q34">
            <v>732960</v>
          </cell>
          <cell r="R34">
            <v>900</v>
          </cell>
          <cell r="S34">
            <v>1.6</v>
          </cell>
          <cell r="T34" t="str">
            <v/>
          </cell>
          <cell r="U34">
            <v>0</v>
          </cell>
          <cell r="W34">
            <v>0</v>
          </cell>
          <cell r="Y34">
            <v>1</v>
          </cell>
          <cell r="Z34">
            <v>656</v>
          </cell>
          <cell r="AA34">
            <v>0</v>
          </cell>
          <cell r="AC34">
            <v>0.39634146341463417</v>
          </cell>
          <cell r="AD34">
            <v>613</v>
          </cell>
          <cell r="AE34">
            <v>260</v>
          </cell>
          <cell r="AF34">
            <v>24</v>
          </cell>
          <cell r="AG34">
            <v>224</v>
          </cell>
          <cell r="AH34">
            <v>365</v>
          </cell>
          <cell r="AI34">
            <v>104</v>
          </cell>
          <cell r="AJ34">
            <v>67</v>
          </cell>
          <cell r="AK34">
            <v>509</v>
          </cell>
          <cell r="AL34">
            <v>0</v>
          </cell>
          <cell r="AM34">
            <v>43</v>
          </cell>
          <cell r="AN34">
            <v>0</v>
          </cell>
          <cell r="AO34">
            <v>12</v>
          </cell>
          <cell r="AP34">
            <v>31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43</v>
          </cell>
          <cell r="AW34">
            <v>5</v>
          </cell>
          <cell r="AX34">
            <v>5</v>
          </cell>
          <cell r="AY34">
            <v>5</v>
          </cell>
          <cell r="AZ34">
            <v>0</v>
          </cell>
          <cell r="BA34">
            <v>0</v>
          </cell>
          <cell r="BB34">
            <v>510</v>
          </cell>
        </row>
        <row r="35">
          <cell r="B35" t="str">
            <v>三水区</v>
          </cell>
          <cell r="C35">
            <v>1440</v>
          </cell>
          <cell r="D35">
            <v>37440</v>
          </cell>
          <cell r="E35">
            <v>1440</v>
          </cell>
          <cell r="F35">
            <v>900</v>
          </cell>
          <cell r="G35">
            <v>1.6</v>
          </cell>
          <cell r="H35" t="str">
            <v/>
          </cell>
          <cell r="I35">
            <v>48960</v>
          </cell>
          <cell r="J35">
            <v>0</v>
          </cell>
          <cell r="L35">
            <v>0</v>
          </cell>
          <cell r="N35">
            <v>1440</v>
          </cell>
          <cell r="O35">
            <v>488160</v>
          </cell>
          <cell r="P35">
            <v>1440</v>
          </cell>
          <cell r="Q35">
            <v>750240</v>
          </cell>
          <cell r="R35">
            <v>900</v>
          </cell>
          <cell r="S35">
            <v>1.6</v>
          </cell>
          <cell r="T35" t="str">
            <v/>
          </cell>
          <cell r="U35">
            <v>0</v>
          </cell>
          <cell r="W35">
            <v>0</v>
          </cell>
          <cell r="Y35">
            <v>1</v>
          </cell>
          <cell r="Z35">
            <v>920</v>
          </cell>
          <cell r="AA35">
            <v>0</v>
          </cell>
          <cell r="AC35">
            <v>0.35543478260869565</v>
          </cell>
          <cell r="AD35">
            <v>860</v>
          </cell>
          <cell r="AE35">
            <v>327</v>
          </cell>
          <cell r="AF35">
            <v>126</v>
          </cell>
          <cell r="AG35">
            <v>186</v>
          </cell>
          <cell r="AH35">
            <v>548</v>
          </cell>
          <cell r="AI35">
            <v>339</v>
          </cell>
          <cell r="AJ35">
            <v>196</v>
          </cell>
          <cell r="AK35">
            <v>521</v>
          </cell>
          <cell r="AL35">
            <v>0</v>
          </cell>
          <cell r="AM35">
            <v>60</v>
          </cell>
          <cell r="AN35">
            <v>7</v>
          </cell>
          <cell r="AO35">
            <v>8</v>
          </cell>
          <cell r="AP35">
            <v>45</v>
          </cell>
          <cell r="AQ35">
            <v>26</v>
          </cell>
          <cell r="AR35">
            <v>6</v>
          </cell>
          <cell r="AS35">
            <v>26</v>
          </cell>
          <cell r="AT35">
            <v>0</v>
          </cell>
          <cell r="AU35">
            <v>34</v>
          </cell>
          <cell r="AV35">
            <v>0</v>
          </cell>
          <cell r="AW35">
            <v>8</v>
          </cell>
          <cell r="AX35">
            <v>8</v>
          </cell>
          <cell r="AY35">
            <v>8</v>
          </cell>
          <cell r="AZ35">
            <v>0</v>
          </cell>
          <cell r="BA35">
            <v>0</v>
          </cell>
          <cell r="BB35">
            <v>1531</v>
          </cell>
        </row>
        <row r="36">
          <cell r="B36" t="str">
            <v>曲江区</v>
          </cell>
          <cell r="C36">
            <v>928</v>
          </cell>
          <cell r="D36">
            <v>7424</v>
          </cell>
          <cell r="E36">
            <v>928</v>
          </cell>
          <cell r="F36">
            <v>580</v>
          </cell>
          <cell r="G36">
            <v>1.6</v>
          </cell>
          <cell r="H36" t="str">
            <v/>
          </cell>
          <cell r="I36">
            <v>0</v>
          </cell>
          <cell r="J36">
            <v>0</v>
          </cell>
          <cell r="L36">
            <v>0</v>
          </cell>
          <cell r="N36">
            <v>692</v>
          </cell>
          <cell r="O36">
            <v>130788</v>
          </cell>
          <cell r="P36">
            <v>692</v>
          </cell>
          <cell r="Q36">
            <v>249812</v>
          </cell>
          <cell r="R36">
            <v>400</v>
          </cell>
          <cell r="S36">
            <v>1.73</v>
          </cell>
          <cell r="T36" t="str">
            <v/>
          </cell>
          <cell r="U36">
            <v>30</v>
          </cell>
          <cell r="W36">
            <v>30</v>
          </cell>
          <cell r="Y36">
            <v>1</v>
          </cell>
          <cell r="Z36">
            <v>558</v>
          </cell>
          <cell r="AA36">
            <v>0.11469534050179211</v>
          </cell>
          <cell r="AB36">
            <v>64</v>
          </cell>
          <cell r="AC36">
            <v>0.11469534050179211</v>
          </cell>
          <cell r="AD36">
            <v>550</v>
          </cell>
          <cell r="AE36">
            <v>64</v>
          </cell>
          <cell r="AF36">
            <v>15</v>
          </cell>
          <cell r="AG36">
            <v>49</v>
          </cell>
          <cell r="AH36">
            <v>486</v>
          </cell>
          <cell r="AI36">
            <v>189</v>
          </cell>
          <cell r="AJ36">
            <v>12</v>
          </cell>
          <cell r="AK36">
            <v>361</v>
          </cell>
          <cell r="AL36">
            <v>0</v>
          </cell>
          <cell r="AM36">
            <v>8</v>
          </cell>
          <cell r="AN36">
            <v>0</v>
          </cell>
          <cell r="AO36">
            <v>0</v>
          </cell>
          <cell r="AP36">
            <v>8</v>
          </cell>
          <cell r="AQ36">
            <v>8</v>
          </cell>
          <cell r="AR36">
            <v>0</v>
          </cell>
          <cell r="AS36">
            <v>8</v>
          </cell>
          <cell r="AT36">
            <v>0</v>
          </cell>
          <cell r="AU36">
            <v>0</v>
          </cell>
          <cell r="AV36">
            <v>0</v>
          </cell>
          <cell r="AW36">
            <v>9</v>
          </cell>
          <cell r="AX36">
            <v>9</v>
          </cell>
          <cell r="AY36">
            <v>9</v>
          </cell>
          <cell r="AZ36">
            <v>0</v>
          </cell>
          <cell r="BA36">
            <v>0</v>
          </cell>
          <cell r="BB36">
            <v>460</v>
          </cell>
        </row>
        <row r="37">
          <cell r="B37" t="str">
            <v>武江区</v>
          </cell>
          <cell r="C37">
            <v>938</v>
          </cell>
          <cell r="D37">
            <v>22512</v>
          </cell>
          <cell r="E37">
            <v>938</v>
          </cell>
          <cell r="F37">
            <v>586</v>
          </cell>
          <cell r="G37">
            <v>1.6006825938566553</v>
          </cell>
          <cell r="H37" t="str">
            <v/>
          </cell>
          <cell r="I37">
            <v>20636</v>
          </cell>
          <cell r="J37">
            <v>0</v>
          </cell>
          <cell r="L37">
            <v>0</v>
          </cell>
          <cell r="N37">
            <v>703</v>
          </cell>
          <cell r="O37">
            <v>38665</v>
          </cell>
          <cell r="P37">
            <v>703</v>
          </cell>
          <cell r="Q37">
            <v>16872</v>
          </cell>
          <cell r="R37">
            <v>400</v>
          </cell>
          <cell r="S37">
            <v>1.7575</v>
          </cell>
          <cell r="T37" t="str">
            <v>1</v>
          </cell>
          <cell r="U37">
            <v>0</v>
          </cell>
          <cell r="W37">
            <v>0</v>
          </cell>
          <cell r="Y37">
            <v>1</v>
          </cell>
          <cell r="Z37">
            <v>125</v>
          </cell>
          <cell r="AA37">
            <v>0.152</v>
          </cell>
          <cell r="AB37">
            <v>19</v>
          </cell>
          <cell r="AC37">
            <v>0.384</v>
          </cell>
          <cell r="AD37">
            <v>79</v>
          </cell>
          <cell r="AE37">
            <v>48</v>
          </cell>
          <cell r="AF37">
            <v>4</v>
          </cell>
          <cell r="AG37">
            <v>15</v>
          </cell>
          <cell r="AH37">
            <v>60</v>
          </cell>
          <cell r="AI37">
            <v>55</v>
          </cell>
          <cell r="AJ37">
            <v>14</v>
          </cell>
          <cell r="AK37">
            <v>24</v>
          </cell>
          <cell r="AL37">
            <v>24</v>
          </cell>
          <cell r="AM37">
            <v>46</v>
          </cell>
          <cell r="AN37">
            <v>20</v>
          </cell>
          <cell r="AO37">
            <v>9</v>
          </cell>
          <cell r="AP37">
            <v>17</v>
          </cell>
          <cell r="AQ37">
            <v>24</v>
          </cell>
          <cell r="AR37">
            <v>21</v>
          </cell>
          <cell r="AS37">
            <v>24</v>
          </cell>
          <cell r="AT37">
            <v>0</v>
          </cell>
          <cell r="AU37">
            <v>22</v>
          </cell>
          <cell r="AV37">
            <v>0</v>
          </cell>
          <cell r="AW37">
            <v>5</v>
          </cell>
          <cell r="AX37">
            <v>5</v>
          </cell>
          <cell r="AY37">
            <v>5</v>
          </cell>
          <cell r="AZ37">
            <v>0</v>
          </cell>
          <cell r="BA37">
            <v>0</v>
          </cell>
          <cell r="BB37">
            <v>151</v>
          </cell>
        </row>
        <row r="38">
          <cell r="B38" t="str">
            <v>翁源县</v>
          </cell>
          <cell r="C38">
            <v>928</v>
          </cell>
          <cell r="D38">
            <v>928</v>
          </cell>
          <cell r="E38">
            <v>928</v>
          </cell>
          <cell r="F38">
            <v>580</v>
          </cell>
          <cell r="G38">
            <v>1.6</v>
          </cell>
          <cell r="H38" t="str">
            <v/>
          </cell>
          <cell r="I38">
            <v>18560</v>
          </cell>
          <cell r="J38">
            <v>0</v>
          </cell>
          <cell r="L38">
            <v>0</v>
          </cell>
          <cell r="N38">
            <v>674</v>
          </cell>
          <cell r="O38">
            <v>131430</v>
          </cell>
          <cell r="P38">
            <v>674</v>
          </cell>
          <cell r="Q38">
            <v>876874</v>
          </cell>
          <cell r="R38">
            <v>400</v>
          </cell>
          <cell r="S38">
            <v>1.685</v>
          </cell>
          <cell r="T38" t="str">
            <v/>
          </cell>
          <cell r="U38">
            <v>0</v>
          </cell>
          <cell r="W38">
            <v>0</v>
          </cell>
          <cell r="Y38">
            <v>1</v>
          </cell>
          <cell r="Z38">
            <v>1517</v>
          </cell>
          <cell r="AA38">
            <v>0.15029663810151614</v>
          </cell>
          <cell r="AB38">
            <v>228</v>
          </cell>
          <cell r="AC38">
            <v>0.7501647989452868</v>
          </cell>
          <cell r="AD38">
            <v>1496</v>
          </cell>
          <cell r="AE38">
            <v>1138</v>
          </cell>
          <cell r="AF38">
            <v>657</v>
          </cell>
          <cell r="AG38">
            <v>473</v>
          </cell>
          <cell r="AH38">
            <v>366</v>
          </cell>
          <cell r="AI38">
            <v>195</v>
          </cell>
          <cell r="AJ38">
            <v>63</v>
          </cell>
          <cell r="AK38">
            <v>1301</v>
          </cell>
          <cell r="AL38">
            <v>1301</v>
          </cell>
          <cell r="AM38">
            <v>21</v>
          </cell>
          <cell r="AN38">
            <v>6</v>
          </cell>
          <cell r="AO38">
            <v>2</v>
          </cell>
          <cell r="AP38">
            <v>13</v>
          </cell>
          <cell r="AQ38">
            <v>1</v>
          </cell>
          <cell r="AR38">
            <v>1</v>
          </cell>
          <cell r="AS38">
            <v>1</v>
          </cell>
          <cell r="AT38">
            <v>0</v>
          </cell>
          <cell r="AU38">
            <v>20</v>
          </cell>
          <cell r="AV38">
            <v>0</v>
          </cell>
          <cell r="AW38">
            <v>8</v>
          </cell>
          <cell r="AX38">
            <v>8</v>
          </cell>
          <cell r="AY38">
            <v>8</v>
          </cell>
          <cell r="AZ38">
            <v>0</v>
          </cell>
          <cell r="BA38">
            <v>0</v>
          </cell>
          <cell r="BB38">
            <v>750</v>
          </cell>
        </row>
        <row r="39">
          <cell r="B39" t="str">
            <v>新丰县</v>
          </cell>
          <cell r="C39">
            <v>928</v>
          </cell>
          <cell r="D39">
            <v>0</v>
          </cell>
          <cell r="E39">
            <v>928</v>
          </cell>
          <cell r="F39">
            <v>580</v>
          </cell>
          <cell r="G39">
            <v>1.6</v>
          </cell>
          <cell r="H39" t="str">
            <v/>
          </cell>
          <cell r="I39">
            <v>0</v>
          </cell>
          <cell r="J39">
            <v>0</v>
          </cell>
          <cell r="L39">
            <v>0</v>
          </cell>
          <cell r="N39">
            <v>674</v>
          </cell>
          <cell r="O39">
            <v>53920</v>
          </cell>
          <cell r="P39">
            <v>674</v>
          </cell>
          <cell r="Q39">
            <v>571552</v>
          </cell>
          <cell r="R39">
            <v>400</v>
          </cell>
          <cell r="S39">
            <v>1.685</v>
          </cell>
          <cell r="T39" t="str">
            <v/>
          </cell>
          <cell r="U39">
            <v>0</v>
          </cell>
          <cell r="W39">
            <v>0</v>
          </cell>
          <cell r="Y39">
            <v>1</v>
          </cell>
          <cell r="Z39">
            <v>928</v>
          </cell>
          <cell r="AA39">
            <v>0.10021551724137931</v>
          </cell>
          <cell r="AB39">
            <v>93</v>
          </cell>
          <cell r="AC39">
            <v>0.09267241379310345</v>
          </cell>
          <cell r="AD39">
            <v>928</v>
          </cell>
          <cell r="AE39">
            <v>86</v>
          </cell>
          <cell r="AF39">
            <v>40</v>
          </cell>
          <cell r="AG39">
            <v>46</v>
          </cell>
          <cell r="AH39">
            <v>842</v>
          </cell>
          <cell r="AI39">
            <v>80</v>
          </cell>
          <cell r="AJ39">
            <v>16</v>
          </cell>
          <cell r="AK39">
            <v>848</v>
          </cell>
          <cell r="AL39">
            <v>848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7</v>
          </cell>
          <cell r="AX39">
            <v>7</v>
          </cell>
          <cell r="AY39">
            <v>7</v>
          </cell>
          <cell r="AZ39">
            <v>0</v>
          </cell>
          <cell r="BA39">
            <v>0</v>
          </cell>
          <cell r="BB39">
            <v>218</v>
          </cell>
        </row>
        <row r="40">
          <cell r="B40" t="str">
            <v>浈江区</v>
          </cell>
          <cell r="C40">
            <v>933</v>
          </cell>
          <cell r="D40">
            <v>16794</v>
          </cell>
          <cell r="E40">
            <v>933</v>
          </cell>
          <cell r="F40">
            <v>583</v>
          </cell>
          <cell r="G40">
            <v>1.6003430531732419</v>
          </cell>
          <cell r="H40" t="str">
            <v/>
          </cell>
          <cell r="I40">
            <v>41985</v>
          </cell>
          <cell r="J40">
            <v>0</v>
          </cell>
          <cell r="L40">
            <v>0</v>
          </cell>
          <cell r="N40">
            <v>743</v>
          </cell>
          <cell r="O40">
            <v>11888</v>
          </cell>
          <cell r="P40">
            <v>743</v>
          </cell>
          <cell r="Q40">
            <v>69099</v>
          </cell>
          <cell r="R40">
            <v>400</v>
          </cell>
          <cell r="S40">
            <v>1.8575</v>
          </cell>
          <cell r="T40" t="str">
            <v>1</v>
          </cell>
          <cell r="U40">
            <v>0</v>
          </cell>
          <cell r="W40">
            <v>0</v>
          </cell>
          <cell r="Y40">
            <v>1</v>
          </cell>
          <cell r="Z40">
            <v>172</v>
          </cell>
          <cell r="AA40">
            <v>0.13372093023255813</v>
          </cell>
          <cell r="AB40">
            <v>23</v>
          </cell>
          <cell r="AC40">
            <v>0.13372093023255813</v>
          </cell>
          <cell r="AD40">
            <v>109</v>
          </cell>
          <cell r="AE40">
            <v>23</v>
          </cell>
          <cell r="AF40">
            <v>5</v>
          </cell>
          <cell r="AG40">
            <v>18</v>
          </cell>
          <cell r="AH40">
            <v>86</v>
          </cell>
          <cell r="AI40">
            <v>16</v>
          </cell>
          <cell r="AJ40">
            <v>14</v>
          </cell>
          <cell r="AK40">
            <v>93</v>
          </cell>
          <cell r="AL40">
            <v>0</v>
          </cell>
          <cell r="AM40">
            <v>63</v>
          </cell>
          <cell r="AN40">
            <v>0</v>
          </cell>
          <cell r="AO40">
            <v>0</v>
          </cell>
          <cell r="AP40" t="str">
            <v>—</v>
          </cell>
          <cell r="AQ40">
            <v>18</v>
          </cell>
          <cell r="AR40">
            <v>16</v>
          </cell>
          <cell r="AS40">
            <v>18</v>
          </cell>
          <cell r="AT40">
            <v>0</v>
          </cell>
          <cell r="AU40">
            <v>45</v>
          </cell>
          <cell r="AV40">
            <v>0</v>
          </cell>
          <cell r="AW40">
            <v>1</v>
          </cell>
          <cell r="AX40">
            <v>1</v>
          </cell>
          <cell r="AY40">
            <v>1</v>
          </cell>
          <cell r="AZ40">
            <v>0</v>
          </cell>
          <cell r="BA40">
            <v>0</v>
          </cell>
          <cell r="BB40">
            <v>50</v>
          </cell>
        </row>
        <row r="41">
          <cell r="B41" t="str">
            <v>乳源县</v>
          </cell>
          <cell r="C41">
            <v>928</v>
          </cell>
          <cell r="D41">
            <v>4640</v>
          </cell>
          <cell r="E41">
            <v>928</v>
          </cell>
          <cell r="F41">
            <v>580</v>
          </cell>
          <cell r="G41">
            <v>1.6</v>
          </cell>
          <cell r="H41" t="str">
            <v/>
          </cell>
          <cell r="I41">
            <v>0</v>
          </cell>
          <cell r="J41">
            <v>0</v>
          </cell>
          <cell r="L41">
            <v>0</v>
          </cell>
          <cell r="N41">
            <v>674</v>
          </cell>
          <cell r="O41">
            <v>2696</v>
          </cell>
          <cell r="P41">
            <v>674</v>
          </cell>
          <cell r="Q41">
            <v>47180</v>
          </cell>
          <cell r="R41">
            <v>400</v>
          </cell>
          <cell r="S41">
            <v>1.685</v>
          </cell>
          <cell r="T41" t="str">
            <v/>
          </cell>
          <cell r="U41">
            <v>0</v>
          </cell>
          <cell r="W41">
            <v>0</v>
          </cell>
          <cell r="Y41">
            <v>1</v>
          </cell>
          <cell r="Z41">
            <v>79</v>
          </cell>
          <cell r="AA41">
            <v>0.10126582278481013</v>
          </cell>
          <cell r="AB41">
            <v>8</v>
          </cell>
          <cell r="AC41">
            <v>0.06329113924050633</v>
          </cell>
          <cell r="AD41">
            <v>74</v>
          </cell>
          <cell r="AE41">
            <v>5</v>
          </cell>
          <cell r="AF41">
            <v>1</v>
          </cell>
          <cell r="AG41">
            <v>2</v>
          </cell>
          <cell r="AH41">
            <v>71</v>
          </cell>
          <cell r="AI41">
            <v>4</v>
          </cell>
          <cell r="AJ41">
            <v>3</v>
          </cell>
          <cell r="AK41">
            <v>70</v>
          </cell>
          <cell r="AL41">
            <v>70</v>
          </cell>
          <cell r="AM41">
            <v>5</v>
          </cell>
          <cell r="AN41">
            <v>2</v>
          </cell>
          <cell r="AO41">
            <v>0</v>
          </cell>
          <cell r="AP41">
            <v>3</v>
          </cell>
          <cell r="AQ41">
            <v>5</v>
          </cell>
          <cell r="AR41">
            <v>2</v>
          </cell>
          <cell r="AS41">
            <v>5</v>
          </cell>
          <cell r="AT41">
            <v>0</v>
          </cell>
          <cell r="AU41">
            <v>0</v>
          </cell>
          <cell r="AV41">
            <v>0</v>
          </cell>
          <cell r="AW41">
            <v>5</v>
          </cell>
          <cell r="AX41">
            <v>5</v>
          </cell>
          <cell r="AY41">
            <v>5</v>
          </cell>
          <cell r="AZ41">
            <v>0</v>
          </cell>
          <cell r="BA41">
            <v>0</v>
          </cell>
          <cell r="BB41">
            <v>16</v>
          </cell>
        </row>
        <row r="42">
          <cell r="B42" t="str">
            <v>南雄市</v>
          </cell>
          <cell r="C42">
            <v>928</v>
          </cell>
          <cell r="D42">
            <v>15776</v>
          </cell>
          <cell r="E42">
            <v>928</v>
          </cell>
          <cell r="F42">
            <v>580</v>
          </cell>
          <cell r="G42">
            <v>1.6</v>
          </cell>
          <cell r="H42" t="str">
            <v/>
          </cell>
          <cell r="I42">
            <v>63104</v>
          </cell>
          <cell r="J42">
            <v>1000</v>
          </cell>
          <cell r="L42">
            <v>0</v>
          </cell>
          <cell r="N42">
            <v>800</v>
          </cell>
          <cell r="O42">
            <v>229600</v>
          </cell>
          <cell r="P42">
            <v>675</v>
          </cell>
          <cell r="Q42">
            <v>621675</v>
          </cell>
          <cell r="R42">
            <v>400</v>
          </cell>
          <cell r="S42">
            <v>1.6875</v>
          </cell>
          <cell r="T42" t="str">
            <v/>
          </cell>
          <cell r="U42">
            <v>1000</v>
          </cell>
          <cell r="W42">
            <v>1000</v>
          </cell>
          <cell r="Y42">
            <v>1</v>
          </cell>
          <cell r="Z42">
            <v>1293</v>
          </cell>
          <cell r="AA42">
            <v>0.09976798143851508</v>
          </cell>
          <cell r="AB42">
            <v>129</v>
          </cell>
          <cell r="AC42">
            <v>0.06109822119102862</v>
          </cell>
          <cell r="AD42">
            <v>1208</v>
          </cell>
          <cell r="AE42">
            <v>79</v>
          </cell>
          <cell r="AF42">
            <v>37</v>
          </cell>
          <cell r="AG42">
            <v>42</v>
          </cell>
          <cell r="AH42">
            <v>1129</v>
          </cell>
          <cell r="AI42">
            <v>287</v>
          </cell>
          <cell r="AJ42">
            <v>37</v>
          </cell>
          <cell r="AK42">
            <v>921</v>
          </cell>
          <cell r="AL42">
            <v>921</v>
          </cell>
          <cell r="AM42">
            <v>85</v>
          </cell>
          <cell r="AN42">
            <v>0</v>
          </cell>
          <cell r="AO42">
            <v>0</v>
          </cell>
          <cell r="AP42" t="str">
            <v>—</v>
          </cell>
          <cell r="AQ42">
            <v>17</v>
          </cell>
          <cell r="AS42">
            <v>17</v>
          </cell>
          <cell r="AT42">
            <v>0</v>
          </cell>
          <cell r="AU42">
            <v>68</v>
          </cell>
          <cell r="AV42">
            <v>0</v>
          </cell>
          <cell r="AW42">
            <v>18</v>
          </cell>
          <cell r="AX42">
            <v>18</v>
          </cell>
          <cell r="AY42">
            <v>18</v>
          </cell>
          <cell r="AZ42">
            <v>0</v>
          </cell>
          <cell r="BA42">
            <v>0</v>
          </cell>
          <cell r="BB42">
            <v>382</v>
          </cell>
        </row>
        <row r="43">
          <cell r="B43" t="str">
            <v>乐昌市</v>
          </cell>
          <cell r="C43">
            <v>928</v>
          </cell>
          <cell r="D43">
            <v>28768</v>
          </cell>
          <cell r="E43">
            <v>928</v>
          </cell>
          <cell r="F43">
            <v>580</v>
          </cell>
          <cell r="G43">
            <v>1.6</v>
          </cell>
          <cell r="H43" t="str">
            <v/>
          </cell>
          <cell r="I43">
            <v>41760</v>
          </cell>
          <cell r="J43">
            <v>0</v>
          </cell>
          <cell r="L43">
            <v>0</v>
          </cell>
          <cell r="N43">
            <v>675</v>
          </cell>
          <cell r="O43">
            <v>186300</v>
          </cell>
          <cell r="P43">
            <v>675</v>
          </cell>
          <cell r="Q43">
            <v>455625</v>
          </cell>
          <cell r="R43">
            <v>400</v>
          </cell>
          <cell r="S43">
            <v>1.6875</v>
          </cell>
          <cell r="T43" t="str">
            <v/>
          </cell>
          <cell r="U43">
            <v>0</v>
          </cell>
          <cell r="W43">
            <v>0</v>
          </cell>
          <cell r="Y43">
            <v>1</v>
          </cell>
          <cell r="Z43">
            <v>1027</v>
          </cell>
          <cell r="AA43">
            <v>0.1002921129503408</v>
          </cell>
          <cell r="AB43">
            <v>103</v>
          </cell>
          <cell r="AC43">
            <v>0.04868549172346641</v>
          </cell>
          <cell r="AD43">
            <v>951</v>
          </cell>
          <cell r="AE43">
            <v>50</v>
          </cell>
          <cell r="AF43">
            <v>40</v>
          </cell>
          <cell r="AG43">
            <v>0</v>
          </cell>
          <cell r="AH43">
            <v>911</v>
          </cell>
          <cell r="AI43">
            <v>276</v>
          </cell>
          <cell r="AJ43">
            <v>50</v>
          </cell>
          <cell r="AK43">
            <v>675</v>
          </cell>
          <cell r="AL43">
            <v>0</v>
          </cell>
          <cell r="AM43">
            <v>76</v>
          </cell>
          <cell r="AN43">
            <v>10</v>
          </cell>
          <cell r="AO43">
            <v>0</v>
          </cell>
          <cell r="AP43">
            <v>66</v>
          </cell>
          <cell r="AQ43">
            <v>31</v>
          </cell>
          <cell r="AR43">
            <v>10</v>
          </cell>
          <cell r="AS43">
            <v>31</v>
          </cell>
          <cell r="AT43">
            <v>0</v>
          </cell>
          <cell r="AU43">
            <v>45</v>
          </cell>
          <cell r="AV43">
            <v>0</v>
          </cell>
          <cell r="AW43">
            <v>17</v>
          </cell>
          <cell r="AX43">
            <v>17</v>
          </cell>
          <cell r="AY43">
            <v>17</v>
          </cell>
          <cell r="AZ43">
            <v>0</v>
          </cell>
          <cell r="BA43">
            <v>0</v>
          </cell>
          <cell r="BB43">
            <v>758</v>
          </cell>
        </row>
        <row r="44">
          <cell r="B44" t="str">
            <v>始兴县</v>
          </cell>
          <cell r="C44">
            <v>928</v>
          </cell>
          <cell r="D44">
            <v>8352</v>
          </cell>
          <cell r="E44">
            <v>928</v>
          </cell>
          <cell r="F44">
            <v>580</v>
          </cell>
          <cell r="G44">
            <v>1.6</v>
          </cell>
          <cell r="H44" t="str">
            <v/>
          </cell>
          <cell r="I44">
            <v>6496</v>
          </cell>
          <cell r="J44">
            <v>0</v>
          </cell>
          <cell r="L44">
            <v>0</v>
          </cell>
          <cell r="N44">
            <v>675</v>
          </cell>
          <cell r="O44">
            <v>64800</v>
          </cell>
          <cell r="P44">
            <v>675</v>
          </cell>
          <cell r="Q44">
            <v>201825</v>
          </cell>
          <cell r="R44">
            <v>400</v>
          </cell>
          <cell r="S44">
            <v>1.6875</v>
          </cell>
          <cell r="T44" t="str">
            <v/>
          </cell>
          <cell r="U44">
            <v>0</v>
          </cell>
          <cell r="W44">
            <v>0</v>
          </cell>
          <cell r="Y44">
            <v>1</v>
          </cell>
          <cell r="Z44">
            <v>411</v>
          </cell>
          <cell r="AA44">
            <v>0.09975669099756691</v>
          </cell>
          <cell r="AB44">
            <v>41</v>
          </cell>
          <cell r="AC44">
            <v>0.09975669099756691</v>
          </cell>
          <cell r="AD44">
            <v>395</v>
          </cell>
          <cell r="AE44">
            <v>41</v>
          </cell>
          <cell r="AF44">
            <v>17</v>
          </cell>
          <cell r="AG44">
            <v>24</v>
          </cell>
          <cell r="AH44">
            <v>354</v>
          </cell>
          <cell r="AI44">
            <v>96</v>
          </cell>
          <cell r="AJ44">
            <v>34</v>
          </cell>
          <cell r="AK44">
            <v>299</v>
          </cell>
          <cell r="AL44">
            <v>299</v>
          </cell>
          <cell r="AM44">
            <v>16</v>
          </cell>
          <cell r="AN44">
            <v>0</v>
          </cell>
          <cell r="AO44">
            <v>0</v>
          </cell>
          <cell r="AP44" t="str">
            <v>—</v>
          </cell>
          <cell r="AQ44">
            <v>9</v>
          </cell>
          <cell r="AR44">
            <v>0</v>
          </cell>
          <cell r="AS44">
            <v>9</v>
          </cell>
          <cell r="AT44">
            <v>0</v>
          </cell>
          <cell r="AU44">
            <v>7</v>
          </cell>
          <cell r="AV44">
            <v>7</v>
          </cell>
          <cell r="AW44">
            <v>10</v>
          </cell>
          <cell r="AX44">
            <v>10</v>
          </cell>
          <cell r="AY44">
            <v>10</v>
          </cell>
          <cell r="AZ44">
            <v>0</v>
          </cell>
          <cell r="BA44">
            <v>0</v>
          </cell>
          <cell r="BB44">
            <v>560</v>
          </cell>
        </row>
        <row r="45">
          <cell r="B45" t="str">
            <v>仁化县</v>
          </cell>
          <cell r="C45">
            <v>928</v>
          </cell>
          <cell r="D45">
            <v>4640</v>
          </cell>
          <cell r="E45">
            <v>928</v>
          </cell>
          <cell r="F45">
            <v>580</v>
          </cell>
          <cell r="G45">
            <v>1.6</v>
          </cell>
          <cell r="H45" t="str">
            <v/>
          </cell>
          <cell r="I45">
            <v>27840</v>
          </cell>
          <cell r="J45">
            <v>0</v>
          </cell>
          <cell r="L45">
            <v>0</v>
          </cell>
          <cell r="N45">
            <v>700</v>
          </cell>
          <cell r="O45">
            <v>94500</v>
          </cell>
          <cell r="P45">
            <v>700</v>
          </cell>
          <cell r="Q45">
            <v>225400</v>
          </cell>
          <cell r="R45">
            <v>400</v>
          </cell>
          <cell r="S45">
            <v>1.75</v>
          </cell>
          <cell r="T45" t="str">
            <v/>
          </cell>
          <cell r="U45">
            <v>0</v>
          </cell>
          <cell r="W45">
            <v>0</v>
          </cell>
          <cell r="Y45">
            <v>1</v>
          </cell>
          <cell r="Z45">
            <v>492</v>
          </cell>
          <cell r="AA45">
            <v>0.11178861788617886</v>
          </cell>
          <cell r="AB45">
            <v>55</v>
          </cell>
          <cell r="AC45">
            <v>0.11178861788617886</v>
          </cell>
          <cell r="AD45">
            <v>457</v>
          </cell>
          <cell r="AE45">
            <v>55</v>
          </cell>
          <cell r="AF45">
            <v>24</v>
          </cell>
          <cell r="AG45">
            <v>31</v>
          </cell>
          <cell r="AH45">
            <v>402</v>
          </cell>
          <cell r="AI45">
            <v>135</v>
          </cell>
          <cell r="AJ45">
            <v>55</v>
          </cell>
          <cell r="AK45">
            <v>322</v>
          </cell>
          <cell r="AL45">
            <v>293</v>
          </cell>
          <cell r="AM45">
            <v>35</v>
          </cell>
          <cell r="AN45">
            <v>0</v>
          </cell>
          <cell r="AO45">
            <v>0</v>
          </cell>
          <cell r="AP45" t="str">
            <v>—</v>
          </cell>
          <cell r="AQ45">
            <v>5</v>
          </cell>
          <cell r="AS45">
            <v>5</v>
          </cell>
          <cell r="AT45">
            <v>0</v>
          </cell>
          <cell r="AU45">
            <v>30</v>
          </cell>
          <cell r="AV45">
            <v>30</v>
          </cell>
          <cell r="AW45">
            <v>11</v>
          </cell>
          <cell r="AX45">
            <v>11</v>
          </cell>
          <cell r="AY45">
            <v>11</v>
          </cell>
          <cell r="AZ45">
            <v>0</v>
          </cell>
          <cell r="BA45">
            <v>0</v>
          </cell>
          <cell r="BB45">
            <v>253</v>
          </cell>
        </row>
        <row r="46">
          <cell r="B46" t="str">
            <v>源城区</v>
          </cell>
          <cell r="C46">
            <v>1050</v>
          </cell>
          <cell r="D46">
            <v>28350</v>
          </cell>
          <cell r="E46">
            <v>1050</v>
          </cell>
          <cell r="F46">
            <v>580</v>
          </cell>
          <cell r="G46">
            <v>1.8103448275862069</v>
          </cell>
          <cell r="H46" t="str">
            <v>1</v>
          </cell>
          <cell r="I46">
            <v>74550</v>
          </cell>
          <cell r="J46">
            <v>0</v>
          </cell>
          <cell r="L46">
            <v>0</v>
          </cell>
          <cell r="N46">
            <v>1050</v>
          </cell>
          <cell r="O46">
            <v>79800</v>
          </cell>
          <cell r="P46">
            <v>1050</v>
          </cell>
          <cell r="Q46">
            <v>279300</v>
          </cell>
          <cell r="R46">
            <v>400</v>
          </cell>
          <cell r="S46">
            <v>2.625</v>
          </cell>
          <cell r="T46" t="str">
            <v>1</v>
          </cell>
          <cell r="U46">
            <v>0</v>
          </cell>
          <cell r="W46">
            <v>0</v>
          </cell>
          <cell r="Y46">
            <v>1</v>
          </cell>
          <cell r="Z46">
            <v>440</v>
          </cell>
          <cell r="AA46">
            <v>0.15</v>
          </cell>
          <cell r="AB46">
            <v>66</v>
          </cell>
          <cell r="AC46">
            <v>0.25227272727272726</v>
          </cell>
          <cell r="AD46">
            <v>342</v>
          </cell>
          <cell r="AE46">
            <v>111</v>
          </cell>
          <cell r="AF46">
            <v>56</v>
          </cell>
          <cell r="AG46">
            <v>31</v>
          </cell>
          <cell r="AH46">
            <v>255</v>
          </cell>
          <cell r="AI46">
            <v>76</v>
          </cell>
          <cell r="AJ46">
            <v>46</v>
          </cell>
          <cell r="AK46">
            <v>266</v>
          </cell>
          <cell r="AL46">
            <v>10</v>
          </cell>
          <cell r="AM46">
            <v>98</v>
          </cell>
          <cell r="AN46">
            <v>15</v>
          </cell>
          <cell r="AO46">
            <v>9</v>
          </cell>
          <cell r="AP46">
            <v>74</v>
          </cell>
          <cell r="AQ46">
            <v>27</v>
          </cell>
          <cell r="AR46">
            <v>0</v>
          </cell>
          <cell r="AS46">
            <v>27</v>
          </cell>
          <cell r="AT46">
            <v>0</v>
          </cell>
          <cell r="AU46">
            <v>71</v>
          </cell>
          <cell r="AV46">
            <v>20</v>
          </cell>
          <cell r="AW46">
            <v>1</v>
          </cell>
          <cell r="AX46">
            <v>1</v>
          </cell>
          <cell r="AY46">
            <v>1</v>
          </cell>
          <cell r="AZ46">
            <v>0</v>
          </cell>
          <cell r="BA46">
            <v>0</v>
          </cell>
          <cell r="BB46">
            <v>50</v>
          </cell>
        </row>
        <row r="47">
          <cell r="B47" t="str">
            <v>东源县</v>
          </cell>
          <cell r="C47">
            <v>928</v>
          </cell>
          <cell r="D47">
            <v>9280</v>
          </cell>
          <cell r="E47">
            <v>928</v>
          </cell>
          <cell r="F47">
            <v>580</v>
          </cell>
          <cell r="G47">
            <v>1.6</v>
          </cell>
          <cell r="H47" t="str">
            <v/>
          </cell>
          <cell r="I47">
            <v>51040</v>
          </cell>
          <cell r="J47">
            <v>0</v>
          </cell>
          <cell r="L47">
            <v>0</v>
          </cell>
          <cell r="N47">
            <v>640</v>
          </cell>
          <cell r="O47">
            <v>133760</v>
          </cell>
          <cell r="P47">
            <v>640</v>
          </cell>
          <cell r="Q47">
            <v>1472640</v>
          </cell>
          <cell r="R47">
            <v>400</v>
          </cell>
          <cell r="S47">
            <v>1.6</v>
          </cell>
          <cell r="T47" t="str">
            <v/>
          </cell>
          <cell r="U47">
            <v>0</v>
          </cell>
          <cell r="W47">
            <v>0</v>
          </cell>
          <cell r="Y47">
            <v>1</v>
          </cell>
          <cell r="Z47">
            <v>2575</v>
          </cell>
          <cell r="AA47">
            <v>0.1499029126213592</v>
          </cell>
          <cell r="AB47">
            <v>386</v>
          </cell>
          <cell r="AC47">
            <v>0.2062135922330097</v>
          </cell>
          <cell r="AD47">
            <v>2510</v>
          </cell>
          <cell r="AE47">
            <v>531</v>
          </cell>
          <cell r="AF47">
            <v>204</v>
          </cell>
          <cell r="AG47">
            <v>316</v>
          </cell>
          <cell r="AH47">
            <v>1990</v>
          </cell>
          <cell r="AI47">
            <v>209</v>
          </cell>
          <cell r="AJ47">
            <v>2</v>
          </cell>
          <cell r="AK47">
            <v>2301</v>
          </cell>
          <cell r="AL47">
            <v>0</v>
          </cell>
          <cell r="AM47">
            <v>65</v>
          </cell>
          <cell r="AN47">
            <v>3</v>
          </cell>
          <cell r="AO47">
            <v>8</v>
          </cell>
          <cell r="AP47">
            <v>54</v>
          </cell>
          <cell r="AQ47">
            <v>10</v>
          </cell>
          <cell r="AR47">
            <v>0</v>
          </cell>
          <cell r="AS47">
            <v>10</v>
          </cell>
          <cell r="AT47">
            <v>0</v>
          </cell>
          <cell r="AU47">
            <v>55</v>
          </cell>
          <cell r="AV47">
            <v>0</v>
          </cell>
          <cell r="AW47">
            <v>19</v>
          </cell>
          <cell r="AX47">
            <v>19</v>
          </cell>
          <cell r="AY47">
            <v>19</v>
          </cell>
          <cell r="AZ47">
            <v>0</v>
          </cell>
          <cell r="BA47">
            <v>0</v>
          </cell>
          <cell r="BB47">
            <v>614</v>
          </cell>
        </row>
        <row r="48">
          <cell r="B48" t="str">
            <v>连平县</v>
          </cell>
          <cell r="C48">
            <v>928</v>
          </cell>
          <cell r="D48">
            <v>4640</v>
          </cell>
          <cell r="E48">
            <v>928</v>
          </cell>
          <cell r="F48">
            <v>580</v>
          </cell>
          <cell r="G48">
            <v>1.6</v>
          </cell>
          <cell r="H48" t="str">
            <v/>
          </cell>
          <cell r="I48">
            <v>22272</v>
          </cell>
          <cell r="J48">
            <v>0</v>
          </cell>
          <cell r="L48">
            <v>0</v>
          </cell>
          <cell r="N48">
            <v>640</v>
          </cell>
          <cell r="O48">
            <v>94720</v>
          </cell>
          <cell r="P48">
            <v>640</v>
          </cell>
          <cell r="Q48">
            <v>986240</v>
          </cell>
          <cell r="R48">
            <v>400</v>
          </cell>
          <cell r="S48">
            <v>1.6</v>
          </cell>
          <cell r="T48" t="str">
            <v/>
          </cell>
          <cell r="U48">
            <v>0</v>
          </cell>
          <cell r="W48">
            <v>0</v>
          </cell>
          <cell r="Y48">
            <v>1</v>
          </cell>
          <cell r="Z48">
            <v>1718</v>
          </cell>
          <cell r="AA48">
            <v>0.10011641443538999</v>
          </cell>
          <cell r="AB48">
            <v>172</v>
          </cell>
          <cell r="AC48">
            <v>0.030267753201396973</v>
          </cell>
          <cell r="AD48">
            <v>1689</v>
          </cell>
          <cell r="AE48">
            <v>52</v>
          </cell>
          <cell r="AF48">
            <v>25</v>
          </cell>
          <cell r="AG48">
            <v>25</v>
          </cell>
          <cell r="AH48">
            <v>1639</v>
          </cell>
          <cell r="AI48">
            <v>148</v>
          </cell>
          <cell r="AJ48">
            <v>50</v>
          </cell>
          <cell r="AK48">
            <v>1541</v>
          </cell>
          <cell r="AL48">
            <v>1050</v>
          </cell>
          <cell r="AM48">
            <v>29</v>
          </cell>
          <cell r="AN48">
            <v>2</v>
          </cell>
          <cell r="AO48">
            <v>0</v>
          </cell>
          <cell r="AP48">
            <v>27</v>
          </cell>
          <cell r="AQ48">
            <v>5</v>
          </cell>
          <cell r="AR48">
            <v>2</v>
          </cell>
          <cell r="AS48">
            <v>5</v>
          </cell>
          <cell r="AT48">
            <v>0</v>
          </cell>
          <cell r="AU48">
            <v>24</v>
          </cell>
          <cell r="AV48">
            <v>24</v>
          </cell>
          <cell r="AW48">
            <v>13</v>
          </cell>
          <cell r="AX48">
            <v>13</v>
          </cell>
          <cell r="AY48">
            <v>13</v>
          </cell>
          <cell r="AZ48">
            <v>0</v>
          </cell>
          <cell r="BA48">
            <v>0</v>
          </cell>
          <cell r="BB48">
            <v>400</v>
          </cell>
        </row>
        <row r="49">
          <cell r="B49" t="str">
            <v>和平县</v>
          </cell>
          <cell r="C49">
            <v>928</v>
          </cell>
          <cell r="D49">
            <v>0</v>
          </cell>
          <cell r="E49">
            <v>928</v>
          </cell>
          <cell r="F49">
            <v>580</v>
          </cell>
          <cell r="G49">
            <v>1.6</v>
          </cell>
          <cell r="H49" t="str">
            <v/>
          </cell>
          <cell r="I49">
            <v>6496</v>
          </cell>
          <cell r="J49">
            <v>0</v>
          </cell>
          <cell r="L49">
            <v>0</v>
          </cell>
          <cell r="N49">
            <v>640</v>
          </cell>
          <cell r="O49">
            <v>46720</v>
          </cell>
          <cell r="P49">
            <v>640</v>
          </cell>
          <cell r="Q49">
            <v>1480960</v>
          </cell>
          <cell r="R49">
            <v>400</v>
          </cell>
          <cell r="S49">
            <v>1.6</v>
          </cell>
          <cell r="T49" t="str">
            <v/>
          </cell>
          <cell r="U49">
            <v>0</v>
          </cell>
          <cell r="W49">
            <v>0</v>
          </cell>
          <cell r="Y49">
            <v>1</v>
          </cell>
          <cell r="Z49">
            <v>2394</v>
          </cell>
          <cell r="AA49">
            <v>0.14619883040935672</v>
          </cell>
          <cell r="AB49">
            <v>350</v>
          </cell>
          <cell r="AC49">
            <v>0.14619883040935672</v>
          </cell>
          <cell r="AD49">
            <v>2387</v>
          </cell>
          <cell r="AE49">
            <v>350</v>
          </cell>
          <cell r="AF49">
            <v>141</v>
          </cell>
          <cell r="AG49">
            <v>207</v>
          </cell>
          <cell r="AH49">
            <v>2039</v>
          </cell>
          <cell r="AI49">
            <v>73</v>
          </cell>
          <cell r="AJ49">
            <v>6</v>
          </cell>
          <cell r="AK49">
            <v>2314</v>
          </cell>
          <cell r="AL49">
            <v>2314</v>
          </cell>
          <cell r="AM49">
            <v>7</v>
          </cell>
          <cell r="AN49">
            <v>1</v>
          </cell>
          <cell r="AO49">
            <v>1</v>
          </cell>
          <cell r="AP49">
            <v>5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7</v>
          </cell>
          <cell r="AV49">
            <v>7</v>
          </cell>
          <cell r="AW49">
            <v>17</v>
          </cell>
          <cell r="AX49">
            <v>17</v>
          </cell>
          <cell r="AY49">
            <v>17</v>
          </cell>
          <cell r="AZ49">
            <v>0</v>
          </cell>
          <cell r="BA49">
            <v>0</v>
          </cell>
          <cell r="BB49">
            <v>995</v>
          </cell>
        </row>
        <row r="50">
          <cell r="B50" t="str">
            <v>紫金县</v>
          </cell>
          <cell r="C50">
            <v>928</v>
          </cell>
          <cell r="D50">
            <v>8352</v>
          </cell>
          <cell r="E50">
            <v>928</v>
          </cell>
          <cell r="F50">
            <v>580</v>
          </cell>
          <cell r="G50">
            <v>1.6</v>
          </cell>
          <cell r="H50" t="str">
            <v/>
          </cell>
          <cell r="I50">
            <v>40832</v>
          </cell>
          <cell r="J50">
            <v>0</v>
          </cell>
          <cell r="L50">
            <v>0</v>
          </cell>
          <cell r="N50">
            <v>640</v>
          </cell>
          <cell r="O50">
            <v>149760</v>
          </cell>
          <cell r="P50">
            <v>640</v>
          </cell>
          <cell r="Q50">
            <v>1585280</v>
          </cell>
          <cell r="R50">
            <v>400</v>
          </cell>
          <cell r="S50">
            <v>1.6</v>
          </cell>
          <cell r="T50" t="str">
            <v/>
          </cell>
          <cell r="U50">
            <v>0</v>
          </cell>
          <cell r="W50">
            <v>0</v>
          </cell>
          <cell r="Y50">
            <v>1</v>
          </cell>
          <cell r="Z50">
            <v>2764</v>
          </cell>
          <cell r="AA50">
            <v>0.15014471780028943</v>
          </cell>
          <cell r="AB50">
            <v>415</v>
          </cell>
          <cell r="AC50">
            <v>0.479739507959479</v>
          </cell>
          <cell r="AD50">
            <v>2711</v>
          </cell>
          <cell r="AE50">
            <v>1326</v>
          </cell>
          <cell r="AF50">
            <v>587</v>
          </cell>
          <cell r="AG50">
            <v>726</v>
          </cell>
          <cell r="AH50">
            <v>1398</v>
          </cell>
          <cell r="AI50">
            <v>234</v>
          </cell>
          <cell r="AJ50">
            <v>143</v>
          </cell>
          <cell r="AK50">
            <v>2477</v>
          </cell>
          <cell r="AL50">
            <v>2477</v>
          </cell>
          <cell r="AM50">
            <v>53</v>
          </cell>
          <cell r="AN50">
            <v>4</v>
          </cell>
          <cell r="AO50">
            <v>9</v>
          </cell>
          <cell r="AP50">
            <v>40</v>
          </cell>
          <cell r="AQ50">
            <v>9</v>
          </cell>
          <cell r="AR50">
            <v>2</v>
          </cell>
          <cell r="AS50">
            <v>9</v>
          </cell>
          <cell r="AT50">
            <v>0</v>
          </cell>
          <cell r="AU50">
            <v>44</v>
          </cell>
          <cell r="AV50">
            <v>44</v>
          </cell>
          <cell r="AW50">
            <v>17</v>
          </cell>
          <cell r="AX50">
            <v>17</v>
          </cell>
          <cell r="AY50">
            <v>17</v>
          </cell>
          <cell r="AZ50">
            <v>0</v>
          </cell>
          <cell r="BA50">
            <v>0</v>
          </cell>
          <cell r="BB50">
            <v>553</v>
          </cell>
        </row>
        <row r="51">
          <cell r="B51" t="str">
            <v>龙川县</v>
          </cell>
          <cell r="C51">
            <v>928</v>
          </cell>
          <cell r="D51">
            <v>18560</v>
          </cell>
          <cell r="E51">
            <v>928</v>
          </cell>
          <cell r="F51">
            <v>580</v>
          </cell>
          <cell r="G51">
            <v>1.6</v>
          </cell>
          <cell r="H51" t="str">
            <v/>
          </cell>
          <cell r="I51">
            <v>54752</v>
          </cell>
          <cell r="J51">
            <v>0</v>
          </cell>
          <cell r="L51">
            <v>0</v>
          </cell>
          <cell r="N51">
            <v>640</v>
          </cell>
          <cell r="O51">
            <v>120320</v>
          </cell>
          <cell r="P51">
            <v>640</v>
          </cell>
          <cell r="Q51">
            <v>2767360</v>
          </cell>
          <cell r="R51">
            <v>400</v>
          </cell>
          <cell r="S51">
            <v>1.6</v>
          </cell>
          <cell r="T51" t="str">
            <v/>
          </cell>
          <cell r="U51">
            <v>0</v>
          </cell>
          <cell r="W51">
            <v>0</v>
          </cell>
          <cell r="Y51">
            <v>1</v>
          </cell>
          <cell r="Z51">
            <v>4591</v>
          </cell>
          <cell r="AA51">
            <v>0.15007623611413634</v>
          </cell>
          <cell r="AB51">
            <v>689</v>
          </cell>
          <cell r="AC51">
            <v>0.529732084513178</v>
          </cell>
          <cell r="AD51">
            <v>4512</v>
          </cell>
          <cell r="AE51">
            <v>2432</v>
          </cell>
          <cell r="AF51">
            <v>1469</v>
          </cell>
          <cell r="AG51">
            <v>937</v>
          </cell>
          <cell r="AH51">
            <v>2106</v>
          </cell>
          <cell r="AI51">
            <v>188</v>
          </cell>
          <cell r="AJ51">
            <v>118</v>
          </cell>
          <cell r="AK51">
            <v>4324</v>
          </cell>
          <cell r="AL51">
            <v>2288</v>
          </cell>
          <cell r="AM51">
            <v>79</v>
          </cell>
          <cell r="AN51">
            <v>17</v>
          </cell>
          <cell r="AO51">
            <v>9</v>
          </cell>
          <cell r="AP51">
            <v>53</v>
          </cell>
          <cell r="AQ51">
            <v>20</v>
          </cell>
          <cell r="AR51">
            <v>14</v>
          </cell>
          <cell r="AS51">
            <v>20</v>
          </cell>
          <cell r="AT51">
            <v>0</v>
          </cell>
          <cell r="AU51">
            <v>59</v>
          </cell>
          <cell r="AV51">
            <v>26</v>
          </cell>
          <cell r="AW51">
            <v>27</v>
          </cell>
          <cell r="AX51">
            <v>27</v>
          </cell>
          <cell r="AY51">
            <v>27</v>
          </cell>
          <cell r="AZ51">
            <v>0</v>
          </cell>
          <cell r="BA51">
            <v>0</v>
          </cell>
          <cell r="BB51">
            <v>533</v>
          </cell>
        </row>
        <row r="52">
          <cell r="B52" t="str">
            <v>江东新区</v>
          </cell>
          <cell r="C52">
            <v>931</v>
          </cell>
          <cell r="D52">
            <v>931</v>
          </cell>
          <cell r="E52">
            <v>931</v>
          </cell>
          <cell r="F52">
            <v>580</v>
          </cell>
          <cell r="G52">
            <v>1.6051724137931034</v>
          </cell>
          <cell r="H52" t="str">
            <v/>
          </cell>
          <cell r="I52">
            <v>12103</v>
          </cell>
          <cell r="J52">
            <v>0</v>
          </cell>
          <cell r="L52">
            <v>0</v>
          </cell>
          <cell r="N52">
            <v>931</v>
          </cell>
          <cell r="O52">
            <v>28861</v>
          </cell>
          <cell r="P52">
            <v>931</v>
          </cell>
          <cell r="Q52">
            <v>247646</v>
          </cell>
          <cell r="R52">
            <v>400</v>
          </cell>
          <cell r="S52">
            <v>2.3275</v>
          </cell>
          <cell r="T52" t="str">
            <v>1</v>
          </cell>
          <cell r="U52">
            <v>0</v>
          </cell>
          <cell r="W52">
            <v>0</v>
          </cell>
          <cell r="Y52">
            <v>1</v>
          </cell>
          <cell r="Z52">
            <v>311</v>
          </cell>
          <cell r="AA52">
            <v>0.15112540192926044</v>
          </cell>
          <cell r="AB52">
            <v>47</v>
          </cell>
          <cell r="AC52">
            <v>0.9163987138263665</v>
          </cell>
          <cell r="AD52">
            <v>297</v>
          </cell>
          <cell r="AE52">
            <v>285</v>
          </cell>
          <cell r="AF52">
            <v>246</v>
          </cell>
          <cell r="AG52">
            <v>38</v>
          </cell>
          <cell r="AH52">
            <v>13</v>
          </cell>
          <cell r="AI52">
            <v>31</v>
          </cell>
          <cell r="AJ52">
            <v>5</v>
          </cell>
          <cell r="AK52">
            <v>266</v>
          </cell>
          <cell r="AL52">
            <v>120</v>
          </cell>
          <cell r="AM52">
            <v>14</v>
          </cell>
          <cell r="AN52">
            <v>1</v>
          </cell>
          <cell r="AO52">
            <v>0</v>
          </cell>
          <cell r="AP52">
            <v>13</v>
          </cell>
          <cell r="AQ52">
            <v>1</v>
          </cell>
          <cell r="AR52">
            <v>1</v>
          </cell>
          <cell r="AS52">
            <v>0</v>
          </cell>
          <cell r="AT52">
            <v>1</v>
          </cell>
          <cell r="AU52">
            <v>13</v>
          </cell>
          <cell r="AV52">
            <v>6</v>
          </cell>
          <cell r="AW52">
            <v>2</v>
          </cell>
          <cell r="AX52">
            <v>2</v>
          </cell>
          <cell r="AY52">
            <v>2</v>
          </cell>
          <cell r="AZ52">
            <v>0</v>
          </cell>
          <cell r="BA52">
            <v>0</v>
          </cell>
          <cell r="BB52">
            <v>84</v>
          </cell>
        </row>
        <row r="53">
          <cell r="B53" t="str">
            <v>梅江区</v>
          </cell>
          <cell r="C53">
            <v>1000</v>
          </cell>
          <cell r="D53">
            <v>4000</v>
          </cell>
          <cell r="E53">
            <v>1000</v>
          </cell>
          <cell r="F53">
            <v>620</v>
          </cell>
          <cell r="G53">
            <v>1.6129032258064515</v>
          </cell>
          <cell r="H53" t="str">
            <v/>
          </cell>
          <cell r="I53">
            <v>87000</v>
          </cell>
          <cell r="J53" t="str">
            <v>800/
1000/
1300</v>
          </cell>
          <cell r="L53">
            <v>0</v>
          </cell>
          <cell r="N53">
            <v>1000</v>
          </cell>
          <cell r="O53">
            <v>50000</v>
          </cell>
          <cell r="P53">
            <v>1000</v>
          </cell>
          <cell r="Q53">
            <v>448000</v>
          </cell>
          <cell r="R53">
            <v>620</v>
          </cell>
          <cell r="S53">
            <v>1.6129032258064515</v>
          </cell>
          <cell r="T53" t="str">
            <v/>
          </cell>
          <cell r="U53" t="str">
            <v>800/
1000/
1300</v>
          </cell>
          <cell r="W53">
            <v>0</v>
          </cell>
          <cell r="Y53">
            <v>1</v>
          </cell>
          <cell r="Z53">
            <v>589</v>
          </cell>
          <cell r="AA53">
            <v>0.1494057724957555</v>
          </cell>
          <cell r="AB53">
            <v>88</v>
          </cell>
          <cell r="AC53">
            <v>0.1697792869269949</v>
          </cell>
          <cell r="AD53">
            <v>498</v>
          </cell>
          <cell r="AE53">
            <v>100</v>
          </cell>
          <cell r="AF53">
            <v>21</v>
          </cell>
          <cell r="AG53">
            <v>56</v>
          </cell>
          <cell r="AH53">
            <v>421</v>
          </cell>
          <cell r="AI53">
            <v>50</v>
          </cell>
          <cell r="AJ53">
            <v>24</v>
          </cell>
          <cell r="AK53">
            <v>448</v>
          </cell>
          <cell r="AL53">
            <v>0</v>
          </cell>
          <cell r="AM53">
            <v>91</v>
          </cell>
          <cell r="AN53">
            <v>10</v>
          </cell>
          <cell r="AO53">
            <v>13</v>
          </cell>
          <cell r="AP53">
            <v>68</v>
          </cell>
          <cell r="AQ53">
            <v>4</v>
          </cell>
          <cell r="AR53">
            <v>3</v>
          </cell>
          <cell r="AS53">
            <v>4</v>
          </cell>
          <cell r="AT53">
            <v>0</v>
          </cell>
          <cell r="AU53">
            <v>87</v>
          </cell>
          <cell r="AV53">
            <v>0</v>
          </cell>
          <cell r="AW53">
            <v>4</v>
          </cell>
          <cell r="AX53">
            <v>4</v>
          </cell>
          <cell r="AY53">
            <v>4</v>
          </cell>
          <cell r="AZ53">
            <v>0</v>
          </cell>
          <cell r="BA53">
            <v>0</v>
          </cell>
          <cell r="BB53">
            <v>201</v>
          </cell>
        </row>
        <row r="54">
          <cell r="B54" t="str">
            <v>兴宁市</v>
          </cell>
          <cell r="C54">
            <v>930</v>
          </cell>
          <cell r="D54">
            <v>0</v>
          </cell>
          <cell r="E54">
            <v>930</v>
          </cell>
          <cell r="F54">
            <v>580</v>
          </cell>
          <cell r="G54">
            <v>1.603448275862069</v>
          </cell>
          <cell r="H54" t="str">
            <v/>
          </cell>
          <cell r="I54">
            <v>56730</v>
          </cell>
          <cell r="J54">
            <v>0</v>
          </cell>
          <cell r="L54">
            <v>0</v>
          </cell>
          <cell r="N54">
            <v>750</v>
          </cell>
          <cell r="O54">
            <v>267750</v>
          </cell>
          <cell r="P54">
            <v>750</v>
          </cell>
          <cell r="Q54">
            <v>2294250</v>
          </cell>
          <cell r="R54">
            <v>400</v>
          </cell>
          <cell r="S54">
            <v>1.875</v>
          </cell>
          <cell r="T54" t="str">
            <v>1</v>
          </cell>
          <cell r="U54">
            <v>0</v>
          </cell>
          <cell r="W54">
            <v>0</v>
          </cell>
          <cell r="Y54">
            <v>1</v>
          </cell>
          <cell r="Z54">
            <v>3477</v>
          </cell>
          <cell r="AA54">
            <v>0.15012942191544434</v>
          </cell>
          <cell r="AB54">
            <v>522</v>
          </cell>
          <cell r="AC54">
            <v>0.2677595628415301</v>
          </cell>
          <cell r="AD54">
            <v>3416</v>
          </cell>
          <cell r="AE54">
            <v>931</v>
          </cell>
          <cell r="AF54">
            <v>312</v>
          </cell>
          <cell r="AG54">
            <v>563</v>
          </cell>
          <cell r="AH54">
            <v>2541</v>
          </cell>
          <cell r="AI54">
            <v>357</v>
          </cell>
          <cell r="AJ54">
            <v>131</v>
          </cell>
          <cell r="AK54">
            <v>3059</v>
          </cell>
          <cell r="AL54">
            <v>3059</v>
          </cell>
          <cell r="AM54">
            <v>61</v>
          </cell>
          <cell r="AN54">
            <v>24</v>
          </cell>
          <cell r="AO54">
            <v>32</v>
          </cell>
          <cell r="AP54">
            <v>5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61</v>
          </cell>
          <cell r="AV54">
            <v>61</v>
          </cell>
          <cell r="AW54">
            <v>20</v>
          </cell>
          <cell r="AX54">
            <v>19</v>
          </cell>
          <cell r="AY54">
            <v>19</v>
          </cell>
          <cell r="AZ54">
            <v>0</v>
          </cell>
          <cell r="BA54">
            <v>0</v>
          </cell>
          <cell r="BB54">
            <v>699</v>
          </cell>
        </row>
        <row r="55">
          <cell r="B55" t="str">
            <v>梅县区</v>
          </cell>
          <cell r="C55">
            <v>928</v>
          </cell>
          <cell r="D55">
            <v>0</v>
          </cell>
          <cell r="E55">
            <v>928</v>
          </cell>
          <cell r="F55">
            <v>580</v>
          </cell>
          <cell r="G55">
            <v>1.6</v>
          </cell>
          <cell r="H55" t="str">
            <v/>
          </cell>
          <cell r="I55">
            <v>0</v>
          </cell>
          <cell r="J55">
            <v>0</v>
          </cell>
          <cell r="L55">
            <v>0</v>
          </cell>
          <cell r="N55">
            <v>810</v>
          </cell>
          <cell r="O55">
            <v>272160</v>
          </cell>
          <cell r="P55">
            <v>810</v>
          </cell>
          <cell r="Q55">
            <v>1416690</v>
          </cell>
          <cell r="R55">
            <v>400</v>
          </cell>
          <cell r="S55">
            <v>2.025</v>
          </cell>
          <cell r="T55" t="str">
            <v>1</v>
          </cell>
          <cell r="U55">
            <v>0</v>
          </cell>
          <cell r="W55">
            <v>0</v>
          </cell>
          <cell r="Y55">
            <v>1</v>
          </cell>
          <cell r="Z55">
            <v>2085</v>
          </cell>
          <cell r="AA55">
            <v>0.15011990407673861</v>
          </cell>
          <cell r="AB55">
            <v>313</v>
          </cell>
          <cell r="AC55">
            <v>0.17266187050359713</v>
          </cell>
          <cell r="AD55">
            <v>2085</v>
          </cell>
          <cell r="AE55">
            <v>360</v>
          </cell>
          <cell r="AF55">
            <v>111</v>
          </cell>
          <cell r="AG55">
            <v>249</v>
          </cell>
          <cell r="AH55">
            <v>1725</v>
          </cell>
          <cell r="AI55">
            <v>336</v>
          </cell>
          <cell r="AJ55">
            <v>132</v>
          </cell>
          <cell r="AK55">
            <v>1749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20</v>
          </cell>
          <cell r="AX55">
            <v>20</v>
          </cell>
          <cell r="AY55">
            <v>20</v>
          </cell>
          <cell r="AZ55">
            <v>0</v>
          </cell>
          <cell r="BA55">
            <v>0</v>
          </cell>
          <cell r="BB55">
            <v>720</v>
          </cell>
        </row>
        <row r="56">
          <cell r="B56" t="str">
            <v>平远县</v>
          </cell>
          <cell r="C56">
            <v>928</v>
          </cell>
          <cell r="D56">
            <v>0</v>
          </cell>
          <cell r="E56">
            <v>928</v>
          </cell>
          <cell r="F56">
            <v>580</v>
          </cell>
          <cell r="G56">
            <v>1.6</v>
          </cell>
          <cell r="H56" t="str">
            <v/>
          </cell>
          <cell r="I56">
            <v>0</v>
          </cell>
          <cell r="J56">
            <v>0</v>
          </cell>
          <cell r="L56">
            <v>0</v>
          </cell>
          <cell r="N56">
            <v>700</v>
          </cell>
          <cell r="O56">
            <v>102900</v>
          </cell>
          <cell r="P56">
            <v>700</v>
          </cell>
          <cell r="Q56">
            <v>324800</v>
          </cell>
          <cell r="R56">
            <v>400</v>
          </cell>
          <cell r="S56">
            <v>1.75</v>
          </cell>
          <cell r="T56" t="str">
            <v/>
          </cell>
          <cell r="U56">
            <v>0</v>
          </cell>
          <cell r="W56">
            <v>0</v>
          </cell>
          <cell r="Y56">
            <v>1</v>
          </cell>
          <cell r="Z56">
            <v>611</v>
          </cell>
          <cell r="AA56">
            <v>0.15057283142389524</v>
          </cell>
          <cell r="AB56">
            <v>92</v>
          </cell>
          <cell r="AC56">
            <v>0.4402618657937807</v>
          </cell>
          <cell r="AD56">
            <v>611</v>
          </cell>
          <cell r="AE56">
            <v>269</v>
          </cell>
          <cell r="AF56">
            <v>90</v>
          </cell>
          <cell r="AG56">
            <v>179</v>
          </cell>
          <cell r="AH56">
            <v>342</v>
          </cell>
          <cell r="AI56">
            <v>147</v>
          </cell>
          <cell r="AJ56">
            <v>76</v>
          </cell>
          <cell r="AK56">
            <v>464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12</v>
          </cell>
          <cell r="AX56">
            <v>12</v>
          </cell>
          <cell r="AY56">
            <v>12</v>
          </cell>
          <cell r="AZ56">
            <v>0</v>
          </cell>
          <cell r="BA56">
            <v>0</v>
          </cell>
          <cell r="BB56">
            <v>358</v>
          </cell>
        </row>
        <row r="57">
          <cell r="B57" t="str">
            <v>蕉岭县</v>
          </cell>
          <cell r="C57">
            <v>928</v>
          </cell>
          <cell r="D57">
            <v>0</v>
          </cell>
          <cell r="E57">
            <v>928</v>
          </cell>
          <cell r="F57">
            <v>580</v>
          </cell>
          <cell r="G57">
            <v>1.6</v>
          </cell>
          <cell r="H57" t="str">
            <v/>
          </cell>
          <cell r="I57">
            <v>0</v>
          </cell>
          <cell r="J57">
            <v>0</v>
          </cell>
          <cell r="L57">
            <v>0</v>
          </cell>
          <cell r="N57">
            <v>692</v>
          </cell>
          <cell r="O57">
            <v>89268</v>
          </cell>
          <cell r="P57">
            <v>692</v>
          </cell>
          <cell r="Q57">
            <v>432500</v>
          </cell>
          <cell r="R57">
            <v>400</v>
          </cell>
          <cell r="S57">
            <v>1.73</v>
          </cell>
          <cell r="T57" t="str">
            <v/>
          </cell>
          <cell r="U57">
            <v>0</v>
          </cell>
          <cell r="W57">
            <v>0</v>
          </cell>
          <cell r="Y57">
            <v>1</v>
          </cell>
          <cell r="Z57">
            <v>754</v>
          </cell>
          <cell r="AA57">
            <v>0.1312997347480106</v>
          </cell>
          <cell r="AB57">
            <v>99</v>
          </cell>
          <cell r="AC57">
            <v>0.1312997347480106</v>
          </cell>
          <cell r="AD57">
            <v>754</v>
          </cell>
          <cell r="AE57">
            <v>99</v>
          </cell>
          <cell r="AF57">
            <v>40</v>
          </cell>
          <cell r="AG57">
            <v>59</v>
          </cell>
          <cell r="AH57">
            <v>655</v>
          </cell>
          <cell r="AI57">
            <v>129</v>
          </cell>
          <cell r="AJ57">
            <v>22</v>
          </cell>
          <cell r="AK57">
            <v>625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8</v>
          </cell>
          <cell r="AX57">
            <v>6</v>
          </cell>
          <cell r="AY57">
            <v>6</v>
          </cell>
          <cell r="AZ57">
            <v>0</v>
          </cell>
          <cell r="BA57">
            <v>0</v>
          </cell>
          <cell r="BB57">
            <v>316</v>
          </cell>
        </row>
        <row r="58">
          <cell r="B58" t="str">
            <v>大埔县</v>
          </cell>
          <cell r="C58">
            <v>930</v>
          </cell>
          <cell r="D58">
            <v>19530</v>
          </cell>
          <cell r="E58">
            <v>930</v>
          </cell>
          <cell r="F58">
            <v>580</v>
          </cell>
          <cell r="G58">
            <v>1.603448275862069</v>
          </cell>
          <cell r="H58" t="str">
            <v/>
          </cell>
          <cell r="I58">
            <v>4650</v>
          </cell>
          <cell r="J58">
            <v>0</v>
          </cell>
          <cell r="L58">
            <v>0</v>
          </cell>
          <cell r="N58">
            <v>680</v>
          </cell>
          <cell r="O58">
            <v>151640</v>
          </cell>
          <cell r="P58">
            <v>680</v>
          </cell>
          <cell r="Q58">
            <v>1244400</v>
          </cell>
          <cell r="R58">
            <v>400</v>
          </cell>
          <cell r="S58">
            <v>1.7</v>
          </cell>
          <cell r="T58" t="str">
            <v/>
          </cell>
          <cell r="U58">
            <v>0</v>
          </cell>
          <cell r="W58">
            <v>0</v>
          </cell>
          <cell r="Y58">
            <v>1</v>
          </cell>
          <cell r="Z58">
            <v>2079</v>
          </cell>
          <cell r="AA58">
            <v>0.11014911014911015</v>
          </cell>
          <cell r="AB58">
            <v>229</v>
          </cell>
          <cell r="AC58">
            <v>0.11014911014911015</v>
          </cell>
          <cell r="AD58">
            <v>2053</v>
          </cell>
          <cell r="AE58">
            <v>229</v>
          </cell>
          <cell r="AF58">
            <v>65</v>
          </cell>
          <cell r="AG58">
            <v>150</v>
          </cell>
          <cell r="AH58">
            <v>1838</v>
          </cell>
          <cell r="AI58">
            <v>223</v>
          </cell>
          <cell r="AJ58">
            <v>83</v>
          </cell>
          <cell r="AK58">
            <v>1830</v>
          </cell>
          <cell r="AL58">
            <v>1830</v>
          </cell>
          <cell r="AM58">
            <v>26</v>
          </cell>
          <cell r="AN58">
            <v>6</v>
          </cell>
          <cell r="AO58">
            <v>8</v>
          </cell>
          <cell r="AP58">
            <v>12</v>
          </cell>
          <cell r="AQ58">
            <v>21</v>
          </cell>
          <cell r="AR58">
            <v>13</v>
          </cell>
          <cell r="AS58">
            <v>21</v>
          </cell>
          <cell r="AT58">
            <v>0</v>
          </cell>
          <cell r="AU58">
            <v>5</v>
          </cell>
          <cell r="AV58">
            <v>5</v>
          </cell>
          <cell r="AW58">
            <v>14</v>
          </cell>
          <cell r="AX58">
            <v>14</v>
          </cell>
          <cell r="AY58">
            <v>14</v>
          </cell>
          <cell r="AZ58">
            <v>0</v>
          </cell>
          <cell r="BA58">
            <v>0</v>
          </cell>
          <cell r="BB58">
            <v>450</v>
          </cell>
        </row>
        <row r="59">
          <cell r="B59" t="str">
            <v>丰顺县</v>
          </cell>
          <cell r="C59">
            <v>930</v>
          </cell>
          <cell r="D59">
            <v>0</v>
          </cell>
          <cell r="E59">
            <v>930</v>
          </cell>
          <cell r="F59">
            <v>580</v>
          </cell>
          <cell r="G59">
            <v>1.603448275862069</v>
          </cell>
          <cell r="H59" t="str">
            <v/>
          </cell>
          <cell r="I59">
            <v>5580</v>
          </cell>
          <cell r="J59">
            <v>0</v>
          </cell>
          <cell r="L59">
            <v>0</v>
          </cell>
          <cell r="N59">
            <v>900</v>
          </cell>
          <cell r="O59">
            <v>140400</v>
          </cell>
          <cell r="P59">
            <v>700</v>
          </cell>
          <cell r="Q59">
            <v>1152200</v>
          </cell>
          <cell r="R59">
            <v>400</v>
          </cell>
          <cell r="S59">
            <v>1.75</v>
          </cell>
          <cell r="T59" t="str">
            <v/>
          </cell>
          <cell r="U59">
            <v>0</v>
          </cell>
          <cell r="W59">
            <v>0</v>
          </cell>
          <cell r="Y59">
            <v>1</v>
          </cell>
          <cell r="Z59">
            <v>1808</v>
          </cell>
          <cell r="AA59">
            <v>0.14988938053097345</v>
          </cell>
          <cell r="AB59">
            <v>271</v>
          </cell>
          <cell r="AC59">
            <v>0.19800884955752213</v>
          </cell>
          <cell r="AD59">
            <v>1802</v>
          </cell>
          <cell r="AE59">
            <v>358</v>
          </cell>
          <cell r="AF59">
            <v>183</v>
          </cell>
          <cell r="AG59">
            <v>174</v>
          </cell>
          <cell r="AH59">
            <v>1445</v>
          </cell>
          <cell r="AI59">
            <v>156</v>
          </cell>
          <cell r="AJ59">
            <v>27</v>
          </cell>
          <cell r="AK59">
            <v>1646</v>
          </cell>
          <cell r="AL59">
            <v>0</v>
          </cell>
          <cell r="AM59">
            <v>6</v>
          </cell>
          <cell r="AN59">
            <v>0</v>
          </cell>
          <cell r="AO59">
            <v>1</v>
          </cell>
          <cell r="AP59">
            <v>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6</v>
          </cell>
          <cell r="AV59">
            <v>0</v>
          </cell>
          <cell r="AW59">
            <v>16</v>
          </cell>
          <cell r="AX59">
            <v>16</v>
          </cell>
          <cell r="AY59">
            <v>16</v>
          </cell>
          <cell r="AZ59">
            <v>0</v>
          </cell>
          <cell r="BA59">
            <v>0</v>
          </cell>
          <cell r="BB59">
            <v>475</v>
          </cell>
        </row>
        <row r="60">
          <cell r="B60" t="str">
            <v>五华县</v>
          </cell>
          <cell r="C60">
            <v>928</v>
          </cell>
          <cell r="D60">
            <v>0</v>
          </cell>
          <cell r="E60">
            <v>928</v>
          </cell>
          <cell r="F60">
            <v>580</v>
          </cell>
          <cell r="G60">
            <v>1.6</v>
          </cell>
          <cell r="H60" t="str">
            <v/>
          </cell>
          <cell r="I60">
            <v>9280</v>
          </cell>
          <cell r="J60">
            <v>0</v>
          </cell>
          <cell r="L60">
            <v>0</v>
          </cell>
          <cell r="N60">
            <v>900</v>
          </cell>
          <cell r="O60">
            <v>254700</v>
          </cell>
          <cell r="P60">
            <v>700</v>
          </cell>
          <cell r="Q60">
            <v>2858800</v>
          </cell>
          <cell r="R60">
            <v>400</v>
          </cell>
          <cell r="S60">
            <v>1.75</v>
          </cell>
          <cell r="T60" t="str">
            <v/>
          </cell>
          <cell r="U60">
            <v>0</v>
          </cell>
          <cell r="W60">
            <v>0</v>
          </cell>
          <cell r="Y60">
            <v>1</v>
          </cell>
          <cell r="Z60">
            <v>4377</v>
          </cell>
          <cell r="AA60">
            <v>0.10235320996116061</v>
          </cell>
          <cell r="AB60">
            <v>448</v>
          </cell>
          <cell r="AC60">
            <v>0.10235320996116061</v>
          </cell>
          <cell r="AD60">
            <v>4367</v>
          </cell>
          <cell r="AE60">
            <v>448</v>
          </cell>
          <cell r="AF60">
            <v>184</v>
          </cell>
          <cell r="AG60">
            <v>264</v>
          </cell>
          <cell r="AH60">
            <v>3919</v>
          </cell>
          <cell r="AI60">
            <v>283</v>
          </cell>
          <cell r="AJ60">
            <v>39</v>
          </cell>
          <cell r="AK60">
            <v>4084</v>
          </cell>
          <cell r="AL60">
            <v>0</v>
          </cell>
          <cell r="AM60">
            <v>10</v>
          </cell>
          <cell r="AN60">
            <v>0</v>
          </cell>
          <cell r="AO60">
            <v>0</v>
          </cell>
          <cell r="AP60">
            <v>10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10</v>
          </cell>
          <cell r="AV60">
            <v>0</v>
          </cell>
          <cell r="AW60">
            <v>16</v>
          </cell>
          <cell r="AX60">
            <v>16</v>
          </cell>
          <cell r="AY60">
            <v>16</v>
          </cell>
          <cell r="AZ60">
            <v>0</v>
          </cell>
          <cell r="BA60">
            <v>0</v>
          </cell>
          <cell r="BB60">
            <v>465</v>
          </cell>
        </row>
        <row r="61">
          <cell r="B61" t="str">
            <v>惠城区</v>
          </cell>
          <cell r="C61">
            <v>1620</v>
          </cell>
          <cell r="D61">
            <v>56700</v>
          </cell>
          <cell r="E61">
            <v>1620</v>
          </cell>
          <cell r="F61">
            <v>740</v>
          </cell>
          <cell r="G61">
            <v>2.189189189189189</v>
          </cell>
          <cell r="H61" t="str">
            <v>1</v>
          </cell>
          <cell r="I61">
            <v>149040</v>
          </cell>
          <cell r="N61">
            <v>1000</v>
          </cell>
          <cell r="O61">
            <v>91000</v>
          </cell>
          <cell r="P61">
            <v>1000</v>
          </cell>
          <cell r="Q61">
            <v>1025000</v>
          </cell>
          <cell r="R61">
            <v>740</v>
          </cell>
          <cell r="S61">
            <v>1.3513513513513513</v>
          </cell>
          <cell r="T61" t="str">
            <v/>
          </cell>
          <cell r="U61">
            <v>1500</v>
          </cell>
          <cell r="W61">
            <v>500</v>
          </cell>
          <cell r="Y61">
            <v>1</v>
          </cell>
          <cell r="Z61">
            <v>1243</v>
          </cell>
          <cell r="AA61">
            <v>0.0997586484312148</v>
          </cell>
          <cell r="AB61">
            <v>124</v>
          </cell>
          <cell r="AC61">
            <v>0.08527755430410297</v>
          </cell>
          <cell r="AD61">
            <v>1116</v>
          </cell>
          <cell r="AE61">
            <v>106</v>
          </cell>
          <cell r="AF61">
            <v>12</v>
          </cell>
          <cell r="AG61">
            <v>1</v>
          </cell>
          <cell r="AH61">
            <v>1103</v>
          </cell>
          <cell r="AI61">
            <v>91</v>
          </cell>
          <cell r="AJ61">
            <v>6</v>
          </cell>
          <cell r="AK61">
            <v>1025</v>
          </cell>
          <cell r="AL61">
            <v>7</v>
          </cell>
          <cell r="AM61">
            <v>127</v>
          </cell>
          <cell r="AN61">
            <v>14</v>
          </cell>
          <cell r="AO61">
            <v>79</v>
          </cell>
          <cell r="AP61">
            <v>34</v>
          </cell>
          <cell r="AQ61">
            <v>35</v>
          </cell>
          <cell r="AR61">
            <v>35</v>
          </cell>
          <cell r="AS61">
            <v>35</v>
          </cell>
          <cell r="AT61">
            <v>0</v>
          </cell>
          <cell r="AU61">
            <v>92</v>
          </cell>
          <cell r="AV61">
            <v>0</v>
          </cell>
          <cell r="AW61">
            <v>9</v>
          </cell>
          <cell r="AX61">
            <v>9</v>
          </cell>
          <cell r="AY61">
            <v>9</v>
          </cell>
          <cell r="AZ61">
            <v>0</v>
          </cell>
          <cell r="BA61">
            <v>0</v>
          </cell>
          <cell r="BB61">
            <v>530</v>
          </cell>
        </row>
        <row r="62">
          <cell r="B62" t="str">
            <v>惠阳区</v>
          </cell>
          <cell r="C62">
            <v>1620</v>
          </cell>
          <cell r="D62">
            <v>4860</v>
          </cell>
          <cell r="E62">
            <v>1620</v>
          </cell>
          <cell r="F62">
            <v>740</v>
          </cell>
          <cell r="G62">
            <v>2.189189189189189</v>
          </cell>
          <cell r="H62" t="str">
            <v>1</v>
          </cell>
          <cell r="I62">
            <v>32400</v>
          </cell>
          <cell r="N62">
            <v>1000</v>
          </cell>
          <cell r="O62">
            <v>53000</v>
          </cell>
          <cell r="P62">
            <v>1000</v>
          </cell>
          <cell r="Q62">
            <v>623000</v>
          </cell>
          <cell r="R62">
            <v>740</v>
          </cell>
          <cell r="S62">
            <v>1.3513513513513513</v>
          </cell>
          <cell r="T62" t="str">
            <v/>
          </cell>
          <cell r="U62">
            <v>1500</v>
          </cell>
          <cell r="W62">
            <v>500</v>
          </cell>
          <cell r="Y62">
            <v>1</v>
          </cell>
          <cell r="Z62">
            <v>699</v>
          </cell>
          <cell r="AA62">
            <v>0.10014306151645208</v>
          </cell>
          <cell r="AB62">
            <v>70</v>
          </cell>
          <cell r="AC62">
            <v>0.07582260371959942</v>
          </cell>
          <cell r="AD62">
            <v>676</v>
          </cell>
          <cell r="AE62">
            <v>53</v>
          </cell>
          <cell r="AF62">
            <v>25</v>
          </cell>
          <cell r="AG62">
            <v>28</v>
          </cell>
          <cell r="AH62">
            <v>623</v>
          </cell>
          <cell r="AI62">
            <v>53</v>
          </cell>
          <cell r="AJ62">
            <v>11</v>
          </cell>
          <cell r="AK62">
            <v>623</v>
          </cell>
          <cell r="AL62">
            <v>42</v>
          </cell>
          <cell r="AM62">
            <v>23</v>
          </cell>
          <cell r="AN62">
            <v>0</v>
          </cell>
          <cell r="AO62">
            <v>0</v>
          </cell>
          <cell r="AP62">
            <v>23</v>
          </cell>
          <cell r="AQ62">
            <v>3</v>
          </cell>
          <cell r="AR62">
            <v>3</v>
          </cell>
          <cell r="AS62">
            <v>3</v>
          </cell>
          <cell r="AT62">
            <v>0</v>
          </cell>
          <cell r="AU62">
            <v>20</v>
          </cell>
          <cell r="AV62">
            <v>0</v>
          </cell>
          <cell r="AW62">
            <v>8</v>
          </cell>
          <cell r="AX62">
            <v>8</v>
          </cell>
          <cell r="AY62">
            <v>8</v>
          </cell>
          <cell r="AZ62">
            <v>0</v>
          </cell>
          <cell r="BA62">
            <v>0</v>
          </cell>
          <cell r="BB62">
            <v>375</v>
          </cell>
        </row>
        <row r="63">
          <cell r="B63" t="str">
            <v>惠东县</v>
          </cell>
          <cell r="C63">
            <v>1620</v>
          </cell>
          <cell r="D63">
            <v>1620</v>
          </cell>
          <cell r="E63">
            <v>1620</v>
          </cell>
          <cell r="F63">
            <v>740</v>
          </cell>
          <cell r="G63">
            <v>2.189189189189189</v>
          </cell>
          <cell r="H63" t="str">
            <v>1</v>
          </cell>
          <cell r="I63">
            <v>155520</v>
          </cell>
          <cell r="N63">
            <v>1000</v>
          </cell>
          <cell r="O63">
            <v>147000</v>
          </cell>
          <cell r="P63">
            <v>1000</v>
          </cell>
          <cell r="Q63">
            <v>2507000</v>
          </cell>
          <cell r="R63">
            <v>740</v>
          </cell>
          <cell r="S63">
            <v>1.3513513513513513</v>
          </cell>
          <cell r="T63" t="str">
            <v/>
          </cell>
          <cell r="U63">
            <v>1500</v>
          </cell>
          <cell r="W63">
            <v>500</v>
          </cell>
          <cell r="Y63">
            <v>1</v>
          </cell>
          <cell r="Z63">
            <v>2750</v>
          </cell>
          <cell r="AA63">
            <v>0.1</v>
          </cell>
          <cell r="AB63">
            <v>275</v>
          </cell>
          <cell r="AC63">
            <v>0.03272727272727273</v>
          </cell>
          <cell r="AD63">
            <v>2654</v>
          </cell>
          <cell r="AE63">
            <v>90</v>
          </cell>
          <cell r="AF63">
            <v>60</v>
          </cell>
          <cell r="AG63">
            <v>17</v>
          </cell>
          <cell r="AH63">
            <v>2577</v>
          </cell>
          <cell r="AI63">
            <v>147</v>
          </cell>
          <cell r="AJ63">
            <v>58</v>
          </cell>
          <cell r="AK63">
            <v>2507</v>
          </cell>
          <cell r="AL63">
            <v>19</v>
          </cell>
          <cell r="AM63">
            <v>97</v>
          </cell>
          <cell r="AN63">
            <v>3</v>
          </cell>
          <cell r="AO63">
            <v>10</v>
          </cell>
          <cell r="AP63">
            <v>84</v>
          </cell>
          <cell r="AQ63">
            <v>1</v>
          </cell>
          <cell r="AR63">
            <v>1</v>
          </cell>
          <cell r="AS63">
            <v>1</v>
          </cell>
          <cell r="AT63">
            <v>0</v>
          </cell>
          <cell r="AU63">
            <v>96</v>
          </cell>
          <cell r="AV63">
            <v>0</v>
          </cell>
          <cell r="AW63">
            <v>13</v>
          </cell>
          <cell r="AX63">
            <v>13</v>
          </cell>
          <cell r="AY63">
            <v>13</v>
          </cell>
          <cell r="AZ63">
            <v>0</v>
          </cell>
          <cell r="BA63">
            <v>0</v>
          </cell>
          <cell r="BB63">
            <v>399</v>
          </cell>
        </row>
        <row r="64">
          <cell r="B64" t="str">
            <v>博罗县</v>
          </cell>
          <cell r="C64">
            <v>1620</v>
          </cell>
          <cell r="D64">
            <v>0</v>
          </cell>
          <cell r="E64">
            <v>1620</v>
          </cell>
          <cell r="F64">
            <v>740</v>
          </cell>
          <cell r="G64">
            <v>2.189189189189189</v>
          </cell>
          <cell r="H64" t="str">
            <v>1</v>
          </cell>
          <cell r="I64">
            <v>90720</v>
          </cell>
          <cell r="N64">
            <v>1100</v>
          </cell>
          <cell r="O64">
            <v>248600</v>
          </cell>
          <cell r="P64">
            <v>1000</v>
          </cell>
          <cell r="Q64">
            <v>1785000</v>
          </cell>
          <cell r="R64">
            <v>740</v>
          </cell>
          <cell r="S64">
            <v>1.3513513513513513</v>
          </cell>
          <cell r="T64" t="str">
            <v/>
          </cell>
          <cell r="U64">
            <v>1500</v>
          </cell>
          <cell r="W64">
            <v>500</v>
          </cell>
          <cell r="Y64">
            <v>1</v>
          </cell>
          <cell r="Z64">
            <v>2067</v>
          </cell>
          <cell r="AA64">
            <v>0.10014513788098693</v>
          </cell>
          <cell r="AB64">
            <v>207</v>
          </cell>
          <cell r="AC64">
            <v>0.05660377358490566</v>
          </cell>
          <cell r="AD64">
            <v>2011</v>
          </cell>
          <cell r="AE64">
            <v>117</v>
          </cell>
          <cell r="AF64">
            <v>40</v>
          </cell>
          <cell r="AG64">
            <v>68</v>
          </cell>
          <cell r="AH64">
            <v>1903</v>
          </cell>
          <cell r="AI64">
            <v>226</v>
          </cell>
          <cell r="AJ64">
            <v>34</v>
          </cell>
          <cell r="AK64">
            <v>1785</v>
          </cell>
          <cell r="AL64">
            <v>74</v>
          </cell>
          <cell r="AM64">
            <v>56</v>
          </cell>
          <cell r="AN64">
            <v>3</v>
          </cell>
          <cell r="AO64">
            <v>6</v>
          </cell>
          <cell r="AP64">
            <v>47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56</v>
          </cell>
          <cell r="AV64">
            <v>0</v>
          </cell>
          <cell r="AW64">
            <v>17</v>
          </cell>
          <cell r="AX64">
            <v>17</v>
          </cell>
          <cell r="AY64">
            <v>17</v>
          </cell>
          <cell r="AZ64">
            <v>0</v>
          </cell>
          <cell r="BA64">
            <v>0</v>
          </cell>
          <cell r="BB64">
            <v>640</v>
          </cell>
        </row>
        <row r="65">
          <cell r="B65" t="str">
            <v>龙门县</v>
          </cell>
          <cell r="C65">
            <v>1620</v>
          </cell>
          <cell r="D65">
            <v>12960</v>
          </cell>
          <cell r="E65">
            <v>1620</v>
          </cell>
          <cell r="F65">
            <v>740</v>
          </cell>
          <cell r="G65">
            <v>2.189189189189189</v>
          </cell>
          <cell r="H65" t="str">
            <v>1</v>
          </cell>
          <cell r="I65">
            <v>58320</v>
          </cell>
          <cell r="N65">
            <v>1000</v>
          </cell>
          <cell r="O65">
            <v>50000</v>
          </cell>
          <cell r="P65">
            <v>1000</v>
          </cell>
          <cell r="Q65">
            <v>1192000</v>
          </cell>
          <cell r="R65">
            <v>740</v>
          </cell>
          <cell r="S65">
            <v>1.3513513513513513</v>
          </cell>
          <cell r="T65" t="str">
            <v/>
          </cell>
          <cell r="U65">
            <v>1500</v>
          </cell>
          <cell r="W65">
            <v>500</v>
          </cell>
          <cell r="Y65">
            <v>1</v>
          </cell>
          <cell r="Z65">
            <v>1286</v>
          </cell>
          <cell r="AA65">
            <v>0.10031104199066875</v>
          </cell>
          <cell r="AB65">
            <v>129</v>
          </cell>
          <cell r="AC65">
            <v>0.08087091757387248</v>
          </cell>
          <cell r="AD65">
            <v>1242</v>
          </cell>
          <cell r="AE65">
            <v>104</v>
          </cell>
          <cell r="AF65">
            <v>31</v>
          </cell>
          <cell r="AG65">
            <v>70</v>
          </cell>
          <cell r="AH65">
            <v>1141</v>
          </cell>
          <cell r="AI65">
            <v>50</v>
          </cell>
          <cell r="AJ65">
            <v>21</v>
          </cell>
          <cell r="AK65">
            <v>1192</v>
          </cell>
          <cell r="AL65">
            <v>80</v>
          </cell>
          <cell r="AM65">
            <v>44</v>
          </cell>
          <cell r="AN65">
            <v>1</v>
          </cell>
          <cell r="AO65">
            <v>2</v>
          </cell>
          <cell r="AP65">
            <v>41</v>
          </cell>
          <cell r="AQ65">
            <v>8</v>
          </cell>
          <cell r="AR65">
            <v>1</v>
          </cell>
          <cell r="AS65">
            <v>8</v>
          </cell>
          <cell r="AT65">
            <v>0</v>
          </cell>
          <cell r="AU65">
            <v>36</v>
          </cell>
          <cell r="AV65">
            <v>0</v>
          </cell>
          <cell r="AW65">
            <v>11</v>
          </cell>
          <cell r="AX65">
            <v>11</v>
          </cell>
          <cell r="AY65">
            <v>11</v>
          </cell>
          <cell r="AZ65">
            <v>0</v>
          </cell>
          <cell r="BA65">
            <v>0</v>
          </cell>
          <cell r="BB65">
            <v>608</v>
          </cell>
        </row>
        <row r="66">
          <cell r="B66" t="str">
            <v>大亚湾</v>
          </cell>
          <cell r="C66">
            <v>1760</v>
          </cell>
          <cell r="D66">
            <v>1760</v>
          </cell>
          <cell r="E66">
            <v>1760</v>
          </cell>
          <cell r="F66">
            <v>740</v>
          </cell>
          <cell r="G66">
            <v>2.3783783783783785</v>
          </cell>
          <cell r="H66" t="str">
            <v>1</v>
          </cell>
          <cell r="I66">
            <v>42240</v>
          </cell>
          <cell r="N66">
            <v>1760</v>
          </cell>
          <cell r="O66">
            <v>10560</v>
          </cell>
          <cell r="P66">
            <v>1760</v>
          </cell>
          <cell r="Q66">
            <v>14080</v>
          </cell>
          <cell r="R66">
            <v>740</v>
          </cell>
          <cell r="S66">
            <v>2.3783783783783785</v>
          </cell>
          <cell r="T66" t="str">
            <v>1</v>
          </cell>
          <cell r="U66">
            <v>1500</v>
          </cell>
          <cell r="W66">
            <v>500</v>
          </cell>
          <cell r="Y66">
            <v>1</v>
          </cell>
          <cell r="Z66">
            <v>40</v>
          </cell>
          <cell r="AA66">
            <v>0.15</v>
          </cell>
          <cell r="AB66">
            <v>6</v>
          </cell>
          <cell r="AC66">
            <v>0.35</v>
          </cell>
          <cell r="AD66">
            <v>14</v>
          </cell>
          <cell r="AE66">
            <v>14</v>
          </cell>
          <cell r="AF66">
            <v>0</v>
          </cell>
          <cell r="AG66">
            <v>3</v>
          </cell>
          <cell r="AH66">
            <v>11</v>
          </cell>
          <cell r="AI66">
            <v>6</v>
          </cell>
          <cell r="AJ66">
            <v>3</v>
          </cell>
          <cell r="AK66">
            <v>8</v>
          </cell>
          <cell r="AL66">
            <v>0</v>
          </cell>
          <cell r="AM66">
            <v>25</v>
          </cell>
          <cell r="AN66">
            <v>9</v>
          </cell>
          <cell r="AO66">
            <v>2</v>
          </cell>
          <cell r="AP66">
            <v>14</v>
          </cell>
          <cell r="AQ66">
            <v>1</v>
          </cell>
          <cell r="AR66">
            <v>1</v>
          </cell>
          <cell r="AS66">
            <v>1</v>
          </cell>
          <cell r="AT66">
            <v>0</v>
          </cell>
          <cell r="AU66">
            <v>24</v>
          </cell>
          <cell r="AV66">
            <v>0</v>
          </cell>
          <cell r="AW66">
            <v>2</v>
          </cell>
          <cell r="AX66">
            <v>2</v>
          </cell>
          <cell r="AY66">
            <v>2</v>
          </cell>
          <cell r="AZ66">
            <v>0</v>
          </cell>
          <cell r="BA66">
            <v>0</v>
          </cell>
          <cell r="BB66">
            <v>32</v>
          </cell>
        </row>
        <row r="67">
          <cell r="B67" t="str">
            <v>仲恺区</v>
          </cell>
          <cell r="C67">
            <v>1620</v>
          </cell>
          <cell r="D67">
            <v>0</v>
          </cell>
          <cell r="E67">
            <v>1620</v>
          </cell>
          <cell r="F67">
            <v>740</v>
          </cell>
          <cell r="G67">
            <v>2.189189189189189</v>
          </cell>
          <cell r="H67" t="str">
            <v>1</v>
          </cell>
          <cell r="I67">
            <v>11340</v>
          </cell>
          <cell r="N67">
            <v>1620</v>
          </cell>
          <cell r="O67">
            <v>29160</v>
          </cell>
          <cell r="P67">
            <v>1620</v>
          </cell>
          <cell r="Q67">
            <v>230040</v>
          </cell>
          <cell r="R67">
            <v>740</v>
          </cell>
          <cell r="S67">
            <v>2.189189189189189</v>
          </cell>
          <cell r="T67" t="str">
            <v>1</v>
          </cell>
          <cell r="U67">
            <v>1500</v>
          </cell>
          <cell r="W67">
            <v>500</v>
          </cell>
          <cell r="Y67">
            <v>1</v>
          </cell>
          <cell r="Z67">
            <v>167</v>
          </cell>
          <cell r="AA67">
            <v>0.1497005988023952</v>
          </cell>
          <cell r="AB67">
            <v>25</v>
          </cell>
          <cell r="AC67">
            <v>0.2275449101796407</v>
          </cell>
          <cell r="AD67">
            <v>160</v>
          </cell>
          <cell r="AE67">
            <v>38</v>
          </cell>
          <cell r="AF67">
            <v>12</v>
          </cell>
          <cell r="AG67">
            <v>22</v>
          </cell>
          <cell r="AH67">
            <v>126</v>
          </cell>
          <cell r="AI67">
            <v>18</v>
          </cell>
          <cell r="AJ67">
            <v>9</v>
          </cell>
          <cell r="AK67">
            <v>142</v>
          </cell>
          <cell r="AL67">
            <v>25</v>
          </cell>
          <cell r="AM67">
            <v>7</v>
          </cell>
          <cell r="AN67">
            <v>2</v>
          </cell>
          <cell r="AO67">
            <v>2</v>
          </cell>
          <cell r="AP67">
            <v>3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7</v>
          </cell>
          <cell r="AV67">
            <v>0</v>
          </cell>
          <cell r="AW67">
            <v>4</v>
          </cell>
          <cell r="AX67">
            <v>4</v>
          </cell>
          <cell r="AY67">
            <v>4</v>
          </cell>
          <cell r="AZ67">
            <v>0</v>
          </cell>
          <cell r="BA67">
            <v>0</v>
          </cell>
          <cell r="BB67">
            <v>176</v>
          </cell>
        </row>
        <row r="68">
          <cell r="B68" t="str">
            <v>市直</v>
          </cell>
          <cell r="C68">
            <v>1620</v>
          </cell>
          <cell r="D68">
            <v>16200</v>
          </cell>
          <cell r="E68">
            <v>1620</v>
          </cell>
          <cell r="F68">
            <v>580</v>
          </cell>
          <cell r="G68">
            <v>2.793103448275862</v>
          </cell>
          <cell r="H68" t="str">
            <v>1</v>
          </cell>
          <cell r="I68">
            <v>0</v>
          </cell>
          <cell r="O68">
            <v>0</v>
          </cell>
          <cell r="Q68">
            <v>0</v>
          </cell>
          <cell r="R68">
            <v>0</v>
          </cell>
          <cell r="AA68" t="e">
            <v>#DIV/0!</v>
          </cell>
          <cell r="AC68" t="e">
            <v>#DIV/0!</v>
          </cell>
          <cell r="AE68">
            <v>7</v>
          </cell>
          <cell r="AM68">
            <v>10</v>
          </cell>
          <cell r="AN68">
            <v>5</v>
          </cell>
          <cell r="AO68">
            <v>2</v>
          </cell>
          <cell r="AP68">
            <v>3</v>
          </cell>
          <cell r="AQ68">
            <v>10</v>
          </cell>
          <cell r="AR68">
            <v>7</v>
          </cell>
          <cell r="AS68">
            <v>10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</row>
        <row r="69">
          <cell r="B69" t="str">
            <v>市城区</v>
          </cell>
          <cell r="D69">
            <v>0</v>
          </cell>
          <cell r="F69">
            <v>580</v>
          </cell>
          <cell r="G69">
            <v>0</v>
          </cell>
          <cell r="H69" t="str">
            <v/>
          </cell>
          <cell r="I69">
            <v>0</v>
          </cell>
          <cell r="N69">
            <v>745</v>
          </cell>
          <cell r="O69">
            <v>29055</v>
          </cell>
          <cell r="P69">
            <v>675</v>
          </cell>
          <cell r="Q69">
            <v>377325</v>
          </cell>
          <cell r="R69">
            <v>400</v>
          </cell>
          <cell r="S69">
            <v>1.6875</v>
          </cell>
          <cell r="T69" t="str">
            <v/>
          </cell>
          <cell r="Z69">
            <v>598</v>
          </cell>
          <cell r="AA69">
            <v>0.1254180602006689</v>
          </cell>
          <cell r="AB69">
            <v>75</v>
          </cell>
          <cell r="AC69">
            <v>0.20066889632107024</v>
          </cell>
          <cell r="AD69">
            <v>598</v>
          </cell>
          <cell r="AE69">
            <v>120</v>
          </cell>
          <cell r="AI69">
            <v>39</v>
          </cell>
          <cell r="AK69">
            <v>559</v>
          </cell>
          <cell r="AW69">
            <v>3</v>
          </cell>
          <cell r="AX69">
            <v>3</v>
          </cell>
          <cell r="AY69">
            <v>3</v>
          </cell>
          <cell r="BB69">
            <v>51</v>
          </cell>
        </row>
        <row r="70">
          <cell r="B70" t="str">
            <v>海丰县</v>
          </cell>
          <cell r="C70">
            <v>928</v>
          </cell>
          <cell r="D70">
            <v>122496</v>
          </cell>
          <cell r="E70">
            <v>928</v>
          </cell>
          <cell r="F70">
            <v>580</v>
          </cell>
          <cell r="G70">
            <v>1.6</v>
          </cell>
          <cell r="H70" t="str">
            <v/>
          </cell>
          <cell r="I70">
            <v>174464</v>
          </cell>
          <cell r="N70">
            <v>928</v>
          </cell>
          <cell r="O70">
            <v>7424</v>
          </cell>
          <cell r="P70">
            <v>780</v>
          </cell>
          <cell r="Q70">
            <v>2621580</v>
          </cell>
          <cell r="R70">
            <v>400</v>
          </cell>
          <cell r="S70">
            <v>1.95</v>
          </cell>
          <cell r="T70" t="str">
            <v>1</v>
          </cell>
          <cell r="Z70">
            <v>3689</v>
          </cell>
          <cell r="AA70">
            <v>0.12496611547844945</v>
          </cell>
          <cell r="AB70">
            <v>461</v>
          </cell>
          <cell r="AC70">
            <v>0.18270534020059637</v>
          </cell>
          <cell r="AD70">
            <v>3369</v>
          </cell>
          <cell r="AE70">
            <v>674</v>
          </cell>
          <cell r="AI70">
            <v>8</v>
          </cell>
          <cell r="AK70">
            <v>3361</v>
          </cell>
          <cell r="AM70">
            <v>320</v>
          </cell>
          <cell r="AQ70">
            <v>132</v>
          </cell>
          <cell r="AS70">
            <v>132</v>
          </cell>
          <cell r="AU70">
            <v>188</v>
          </cell>
          <cell r="AW70">
            <v>16</v>
          </cell>
          <cell r="AX70">
            <v>16</v>
          </cell>
          <cell r="AY70">
            <v>16</v>
          </cell>
          <cell r="BB70">
            <v>705</v>
          </cell>
        </row>
        <row r="71">
          <cell r="B71" t="str">
            <v>陆丰市</v>
          </cell>
          <cell r="D71">
            <v>0</v>
          </cell>
          <cell r="F71">
            <v>580</v>
          </cell>
          <cell r="G71">
            <v>0</v>
          </cell>
          <cell r="H71" t="str">
            <v/>
          </cell>
          <cell r="I71">
            <v>0</v>
          </cell>
          <cell r="N71">
            <v>1000</v>
          </cell>
          <cell r="O71">
            <v>253000</v>
          </cell>
          <cell r="P71">
            <v>680</v>
          </cell>
          <cell r="Q71">
            <v>4182680</v>
          </cell>
          <cell r="R71">
            <v>400</v>
          </cell>
          <cell r="S71">
            <v>1.7</v>
          </cell>
          <cell r="T71" t="str">
            <v/>
          </cell>
          <cell r="Z71">
            <v>6404</v>
          </cell>
          <cell r="AA71">
            <v>0.12507807620237352</v>
          </cell>
          <cell r="AB71">
            <v>801</v>
          </cell>
          <cell r="AC71">
            <v>0.2000312304809494</v>
          </cell>
          <cell r="AD71">
            <v>6404</v>
          </cell>
          <cell r="AE71">
            <v>1281</v>
          </cell>
          <cell r="AI71">
            <v>253</v>
          </cell>
          <cell r="AK71">
            <v>6151</v>
          </cell>
          <cell r="AW71">
            <v>16</v>
          </cell>
          <cell r="AX71">
            <v>16</v>
          </cell>
          <cell r="AY71">
            <v>16</v>
          </cell>
          <cell r="BB71">
            <v>478</v>
          </cell>
        </row>
        <row r="72">
          <cell r="B72" t="str">
            <v>陆河县</v>
          </cell>
          <cell r="D72">
            <v>0</v>
          </cell>
          <cell r="F72">
            <v>580</v>
          </cell>
          <cell r="G72">
            <v>0</v>
          </cell>
          <cell r="H72" t="str">
            <v/>
          </cell>
          <cell r="I72">
            <v>0</v>
          </cell>
          <cell r="N72">
            <v>794</v>
          </cell>
          <cell r="O72">
            <v>47640</v>
          </cell>
          <cell r="P72">
            <v>674</v>
          </cell>
          <cell r="Q72">
            <v>1291384</v>
          </cell>
          <cell r="R72">
            <v>400</v>
          </cell>
          <cell r="S72">
            <v>1.685</v>
          </cell>
          <cell r="T72" t="str">
            <v/>
          </cell>
          <cell r="Z72">
            <v>1976</v>
          </cell>
          <cell r="AA72">
            <v>0.125</v>
          </cell>
          <cell r="AB72">
            <v>247</v>
          </cell>
          <cell r="AC72">
            <v>0.19989878542510123</v>
          </cell>
          <cell r="AD72">
            <v>1976</v>
          </cell>
          <cell r="AE72">
            <v>395</v>
          </cell>
          <cell r="AI72">
            <v>60</v>
          </cell>
          <cell r="AK72">
            <v>1916</v>
          </cell>
          <cell r="AW72">
            <v>8</v>
          </cell>
          <cell r="AX72">
            <v>8</v>
          </cell>
          <cell r="AY72">
            <v>8</v>
          </cell>
          <cell r="BB72">
            <v>246</v>
          </cell>
        </row>
        <row r="73">
          <cell r="B73" t="str">
            <v>红海湾</v>
          </cell>
          <cell r="D73">
            <v>0</v>
          </cell>
          <cell r="E73">
            <v>928</v>
          </cell>
          <cell r="F73">
            <v>580</v>
          </cell>
          <cell r="G73">
            <v>1.6</v>
          </cell>
          <cell r="H73" t="str">
            <v/>
          </cell>
          <cell r="I73">
            <v>2784</v>
          </cell>
          <cell r="O73">
            <v>0</v>
          </cell>
          <cell r="P73">
            <v>675</v>
          </cell>
          <cell r="Q73">
            <v>165375</v>
          </cell>
          <cell r="R73">
            <v>400</v>
          </cell>
          <cell r="S73">
            <v>1.6875</v>
          </cell>
          <cell r="T73" t="str">
            <v/>
          </cell>
          <cell r="Z73">
            <v>248</v>
          </cell>
          <cell r="AA73">
            <v>0.125</v>
          </cell>
          <cell r="AB73">
            <v>31</v>
          </cell>
          <cell r="AC73">
            <v>0.1975806451612903</v>
          </cell>
          <cell r="AD73">
            <v>245</v>
          </cell>
          <cell r="AE73">
            <v>49</v>
          </cell>
          <cell r="AK73">
            <v>245</v>
          </cell>
          <cell r="AM73">
            <v>3</v>
          </cell>
          <cell r="AU73">
            <v>3</v>
          </cell>
          <cell r="AW73">
            <v>0</v>
          </cell>
          <cell r="AX73">
            <v>0</v>
          </cell>
          <cell r="AY73">
            <v>0</v>
          </cell>
          <cell r="BB73">
            <v>0</v>
          </cell>
        </row>
        <row r="74">
          <cell r="B74" t="str">
            <v>华  侨</v>
          </cell>
          <cell r="D74">
            <v>0</v>
          </cell>
          <cell r="F74">
            <v>580</v>
          </cell>
          <cell r="G74">
            <v>0</v>
          </cell>
          <cell r="H74" t="str">
            <v/>
          </cell>
          <cell r="I74">
            <v>0</v>
          </cell>
          <cell r="N74">
            <v>690</v>
          </cell>
          <cell r="O74">
            <v>8280</v>
          </cell>
          <cell r="P74">
            <v>680</v>
          </cell>
          <cell r="Q74">
            <v>10200</v>
          </cell>
          <cell r="R74">
            <v>400</v>
          </cell>
          <cell r="S74">
            <v>1.7</v>
          </cell>
          <cell r="T74" t="str">
            <v/>
          </cell>
          <cell r="Z74">
            <v>27</v>
          </cell>
          <cell r="AA74">
            <v>0.1111111111111111</v>
          </cell>
          <cell r="AB74">
            <v>3</v>
          </cell>
          <cell r="AC74">
            <v>0.18518518518518517</v>
          </cell>
          <cell r="AD74">
            <v>27</v>
          </cell>
          <cell r="AE74">
            <v>5</v>
          </cell>
          <cell r="AI74">
            <v>12</v>
          </cell>
          <cell r="AK74">
            <v>15</v>
          </cell>
          <cell r="AW74">
            <v>1</v>
          </cell>
          <cell r="AX74">
            <v>0</v>
          </cell>
          <cell r="AY74">
            <v>0</v>
          </cell>
          <cell r="BB74">
            <v>48</v>
          </cell>
        </row>
        <row r="75">
          <cell r="B75" t="str">
            <v>东莞市</v>
          </cell>
          <cell r="C75">
            <v>1408</v>
          </cell>
          <cell r="D75">
            <v>339328</v>
          </cell>
          <cell r="E75">
            <v>1408</v>
          </cell>
          <cell r="F75">
            <v>880</v>
          </cell>
          <cell r="G75">
            <v>1.6</v>
          </cell>
          <cell r="H75" t="str">
            <v/>
          </cell>
          <cell r="I75">
            <v>35200</v>
          </cell>
          <cell r="J75" t="str">
            <v>-</v>
          </cell>
          <cell r="L75" t="str">
            <v>-</v>
          </cell>
          <cell r="N75">
            <v>1408</v>
          </cell>
          <cell r="O75">
            <v>561792</v>
          </cell>
          <cell r="P75">
            <v>1408</v>
          </cell>
          <cell r="Q75">
            <v>50688</v>
          </cell>
          <cell r="R75">
            <v>880</v>
          </cell>
          <cell r="S75">
            <v>1.6</v>
          </cell>
          <cell r="T75" t="str">
            <v/>
          </cell>
          <cell r="U75" t="str">
            <v>-</v>
          </cell>
          <cell r="W75" t="str">
            <v>-</v>
          </cell>
          <cell r="Y75">
            <v>31</v>
          </cell>
          <cell r="AA75" t="e">
            <v>#DIV/0!</v>
          </cell>
          <cell r="AC75" t="e">
            <v>#DIV/0!</v>
          </cell>
          <cell r="AD75">
            <v>435</v>
          </cell>
          <cell r="AE75">
            <v>273</v>
          </cell>
          <cell r="AF75">
            <v>90</v>
          </cell>
          <cell r="AG75">
            <v>87</v>
          </cell>
          <cell r="AH75">
            <v>258</v>
          </cell>
          <cell r="AI75">
            <v>399</v>
          </cell>
          <cell r="AJ75">
            <v>164</v>
          </cell>
          <cell r="AK75">
            <v>36</v>
          </cell>
          <cell r="AL75">
            <v>13</v>
          </cell>
          <cell r="AM75">
            <v>266</v>
          </cell>
          <cell r="AN75">
            <v>53</v>
          </cell>
          <cell r="AO75">
            <v>43</v>
          </cell>
          <cell r="AP75">
            <v>170</v>
          </cell>
          <cell r="AQ75">
            <v>241</v>
          </cell>
          <cell r="AR75">
            <v>50</v>
          </cell>
          <cell r="AS75">
            <v>241</v>
          </cell>
          <cell r="AT75">
            <v>0</v>
          </cell>
          <cell r="AU75">
            <v>25</v>
          </cell>
          <cell r="AV75">
            <v>3</v>
          </cell>
          <cell r="AW75">
            <v>31</v>
          </cell>
          <cell r="AX75">
            <v>31</v>
          </cell>
          <cell r="AY75">
            <v>31</v>
          </cell>
          <cell r="AZ75">
            <v>0</v>
          </cell>
          <cell r="BA75">
            <v>0</v>
          </cell>
          <cell r="BB75">
            <v>2323</v>
          </cell>
        </row>
        <row r="76">
          <cell r="B76" t="str">
            <v>中山市</v>
          </cell>
          <cell r="C76">
            <v>1434</v>
          </cell>
          <cell r="D76">
            <v>200760</v>
          </cell>
          <cell r="E76">
            <v>1434</v>
          </cell>
          <cell r="F76">
            <v>896</v>
          </cell>
          <cell r="G76">
            <v>1.6004464285714286</v>
          </cell>
          <cell r="H76" t="str">
            <v/>
          </cell>
          <cell r="I76">
            <v>153438</v>
          </cell>
          <cell r="J76">
            <v>0</v>
          </cell>
          <cell r="L76">
            <v>0</v>
          </cell>
          <cell r="N76">
            <v>1434</v>
          </cell>
          <cell r="O76">
            <v>623790</v>
          </cell>
          <cell r="P76">
            <v>1434</v>
          </cell>
          <cell r="Q76">
            <v>431634</v>
          </cell>
          <cell r="R76">
            <v>896</v>
          </cell>
          <cell r="S76">
            <v>1.6004464285714286</v>
          </cell>
          <cell r="T76" t="str">
            <v/>
          </cell>
          <cell r="U76">
            <v>0</v>
          </cell>
          <cell r="W76">
            <v>0</v>
          </cell>
          <cell r="Y76">
            <v>1</v>
          </cell>
          <cell r="Z76">
            <v>985</v>
          </cell>
          <cell r="AA76">
            <v>0</v>
          </cell>
          <cell r="AC76">
            <v>0.26802030456852793</v>
          </cell>
          <cell r="AD76">
            <v>738</v>
          </cell>
          <cell r="AE76">
            <v>264</v>
          </cell>
          <cell r="AF76">
            <v>69</v>
          </cell>
          <cell r="AG76">
            <v>94</v>
          </cell>
          <cell r="AH76">
            <v>575</v>
          </cell>
          <cell r="AI76">
            <v>435</v>
          </cell>
          <cell r="AJ76">
            <v>120</v>
          </cell>
          <cell r="AK76">
            <v>301</v>
          </cell>
          <cell r="AL76">
            <v>301</v>
          </cell>
          <cell r="AM76">
            <v>247</v>
          </cell>
          <cell r="AN76">
            <v>52</v>
          </cell>
          <cell r="AO76">
            <v>49</v>
          </cell>
          <cell r="AP76">
            <v>146</v>
          </cell>
          <cell r="AQ76">
            <v>140</v>
          </cell>
          <cell r="AR76">
            <v>77</v>
          </cell>
          <cell r="AS76">
            <v>135</v>
          </cell>
          <cell r="AT76">
            <v>5</v>
          </cell>
          <cell r="AU76">
            <v>107</v>
          </cell>
          <cell r="AV76">
            <v>107</v>
          </cell>
          <cell r="AW76">
            <v>19</v>
          </cell>
          <cell r="AX76">
            <v>19</v>
          </cell>
          <cell r="AY76">
            <v>19</v>
          </cell>
          <cell r="AZ76">
            <v>0</v>
          </cell>
          <cell r="BA76">
            <v>0</v>
          </cell>
          <cell r="BB76">
            <v>2632</v>
          </cell>
        </row>
        <row r="77">
          <cell r="B77" t="str">
            <v>蓬江区</v>
          </cell>
          <cell r="C77">
            <v>1180</v>
          </cell>
          <cell r="D77">
            <v>23600</v>
          </cell>
          <cell r="E77">
            <v>1180</v>
          </cell>
          <cell r="F77">
            <v>700</v>
          </cell>
          <cell r="G77">
            <v>1.6857142857142857</v>
          </cell>
          <cell r="H77" t="str">
            <v/>
          </cell>
          <cell r="I77">
            <v>100300</v>
          </cell>
          <cell r="N77">
            <v>1180</v>
          </cell>
          <cell r="O77">
            <v>53100</v>
          </cell>
          <cell r="P77">
            <v>1180</v>
          </cell>
          <cell r="Q77">
            <v>42480</v>
          </cell>
          <cell r="R77">
            <v>700</v>
          </cell>
          <cell r="S77">
            <v>1.6857142857142857</v>
          </cell>
          <cell r="T77" t="str">
            <v/>
          </cell>
          <cell r="Y77">
            <v>1</v>
          </cell>
          <cell r="Z77">
            <v>186</v>
          </cell>
          <cell r="AA77">
            <v>0</v>
          </cell>
          <cell r="AC77">
            <v>0.43548387096774194</v>
          </cell>
          <cell r="AD77">
            <v>81</v>
          </cell>
          <cell r="AE77">
            <v>81</v>
          </cell>
          <cell r="AF77">
            <v>14</v>
          </cell>
          <cell r="AG77">
            <v>16</v>
          </cell>
          <cell r="AH77">
            <v>51</v>
          </cell>
          <cell r="AI77">
            <v>45</v>
          </cell>
          <cell r="AJ77">
            <v>29</v>
          </cell>
          <cell r="AK77">
            <v>36</v>
          </cell>
          <cell r="AL77">
            <v>0</v>
          </cell>
          <cell r="AM77">
            <v>105</v>
          </cell>
          <cell r="AN77">
            <v>33</v>
          </cell>
          <cell r="AO77">
            <v>18</v>
          </cell>
          <cell r="AP77">
            <v>54</v>
          </cell>
          <cell r="AQ77">
            <v>20</v>
          </cell>
          <cell r="AR77">
            <v>17</v>
          </cell>
          <cell r="AS77">
            <v>20</v>
          </cell>
          <cell r="AT77">
            <v>0</v>
          </cell>
          <cell r="AU77">
            <v>85</v>
          </cell>
          <cell r="AV77">
            <v>0</v>
          </cell>
          <cell r="AW77">
            <v>3</v>
          </cell>
          <cell r="AX77">
            <v>3</v>
          </cell>
          <cell r="AY77">
            <v>3</v>
          </cell>
          <cell r="BB77">
            <v>289</v>
          </cell>
        </row>
        <row r="78">
          <cell r="B78" t="str">
            <v>江海区</v>
          </cell>
          <cell r="C78">
            <v>1180</v>
          </cell>
          <cell r="D78">
            <v>14160</v>
          </cell>
          <cell r="E78">
            <v>1180</v>
          </cell>
          <cell r="F78">
            <v>700</v>
          </cell>
          <cell r="G78">
            <v>1.6857142857142857</v>
          </cell>
          <cell r="H78" t="str">
            <v/>
          </cell>
          <cell r="I78">
            <v>9440</v>
          </cell>
          <cell r="N78">
            <v>1180</v>
          </cell>
          <cell r="O78">
            <v>17700</v>
          </cell>
          <cell r="P78">
            <v>1180</v>
          </cell>
          <cell r="Q78">
            <v>42480</v>
          </cell>
          <cell r="R78">
            <v>700</v>
          </cell>
          <cell r="S78">
            <v>1.6857142857142857</v>
          </cell>
          <cell r="T78" t="str">
            <v/>
          </cell>
          <cell r="Y78">
            <v>1</v>
          </cell>
          <cell r="Z78">
            <v>71</v>
          </cell>
          <cell r="AA78">
            <v>0</v>
          </cell>
          <cell r="AC78">
            <v>0.18309859154929578</v>
          </cell>
          <cell r="AD78">
            <v>51</v>
          </cell>
          <cell r="AE78">
            <v>13</v>
          </cell>
          <cell r="AF78">
            <v>4</v>
          </cell>
          <cell r="AG78">
            <v>0</v>
          </cell>
          <cell r="AH78">
            <v>47</v>
          </cell>
          <cell r="AI78">
            <v>15</v>
          </cell>
          <cell r="AJ78">
            <v>4</v>
          </cell>
          <cell r="AK78">
            <v>36</v>
          </cell>
          <cell r="AL78">
            <v>0</v>
          </cell>
          <cell r="AM78">
            <v>20</v>
          </cell>
          <cell r="AN78">
            <v>9</v>
          </cell>
          <cell r="AO78">
            <v>0</v>
          </cell>
          <cell r="AP78">
            <v>11</v>
          </cell>
          <cell r="AQ78">
            <v>12</v>
          </cell>
          <cell r="AR78">
            <v>9</v>
          </cell>
          <cell r="AS78">
            <v>12</v>
          </cell>
          <cell r="AT78">
            <v>0</v>
          </cell>
          <cell r="AU78">
            <v>8</v>
          </cell>
          <cell r="AV78">
            <v>0</v>
          </cell>
          <cell r="AW78">
            <v>1</v>
          </cell>
          <cell r="AX78">
            <v>1</v>
          </cell>
          <cell r="BA78">
            <v>1</v>
          </cell>
          <cell r="BB78">
            <v>215</v>
          </cell>
        </row>
        <row r="79">
          <cell r="B79" t="str">
            <v>新会区</v>
          </cell>
          <cell r="C79">
            <v>1120</v>
          </cell>
          <cell r="D79">
            <v>50400</v>
          </cell>
          <cell r="E79">
            <v>1120</v>
          </cell>
          <cell r="F79">
            <v>700</v>
          </cell>
          <cell r="G79">
            <v>1.6</v>
          </cell>
          <cell r="H79" t="str">
            <v/>
          </cell>
          <cell r="I79">
            <v>77280</v>
          </cell>
          <cell r="N79">
            <v>1120</v>
          </cell>
          <cell r="O79">
            <v>330400</v>
          </cell>
          <cell r="P79">
            <v>1120</v>
          </cell>
          <cell r="Q79">
            <v>369600</v>
          </cell>
          <cell r="R79">
            <v>700</v>
          </cell>
          <cell r="S79">
            <v>1.6</v>
          </cell>
          <cell r="T79" t="str">
            <v/>
          </cell>
          <cell r="Y79">
            <v>1</v>
          </cell>
          <cell r="Z79">
            <v>739</v>
          </cell>
          <cell r="AA79">
            <v>0</v>
          </cell>
          <cell r="AC79">
            <v>0.19621109607577808</v>
          </cell>
          <cell r="AD79">
            <v>625</v>
          </cell>
          <cell r="AE79">
            <v>145</v>
          </cell>
          <cell r="AF79">
            <v>50</v>
          </cell>
          <cell r="AG79">
            <v>69</v>
          </cell>
          <cell r="AH79">
            <v>506</v>
          </cell>
          <cell r="AI79">
            <v>295</v>
          </cell>
          <cell r="AJ79">
            <v>91</v>
          </cell>
          <cell r="AK79">
            <v>330</v>
          </cell>
          <cell r="AL79">
            <v>0</v>
          </cell>
          <cell r="AM79">
            <v>114</v>
          </cell>
          <cell r="AN79">
            <v>18</v>
          </cell>
          <cell r="AO79">
            <v>8</v>
          </cell>
          <cell r="AP79">
            <v>88</v>
          </cell>
          <cell r="AQ79">
            <v>45</v>
          </cell>
          <cell r="AR79">
            <v>45</v>
          </cell>
          <cell r="AS79">
            <v>45</v>
          </cell>
          <cell r="AT79">
            <v>0</v>
          </cell>
          <cell r="AU79">
            <v>69</v>
          </cell>
          <cell r="AV79">
            <v>0</v>
          </cell>
          <cell r="AW79">
            <v>11</v>
          </cell>
          <cell r="AX79">
            <v>11</v>
          </cell>
          <cell r="AY79">
            <v>11</v>
          </cell>
          <cell r="BB79">
            <v>1281</v>
          </cell>
        </row>
        <row r="80">
          <cell r="B80" t="str">
            <v>鹤山市</v>
          </cell>
          <cell r="C80">
            <v>1120</v>
          </cell>
          <cell r="D80">
            <v>4480</v>
          </cell>
          <cell r="E80">
            <v>1120</v>
          </cell>
          <cell r="F80">
            <v>700</v>
          </cell>
          <cell r="G80">
            <v>1.6</v>
          </cell>
          <cell r="H80" t="str">
            <v/>
          </cell>
          <cell r="I80">
            <v>54880</v>
          </cell>
          <cell r="N80">
            <v>1120</v>
          </cell>
          <cell r="O80">
            <v>185920</v>
          </cell>
          <cell r="P80">
            <v>1120</v>
          </cell>
          <cell r="Q80">
            <v>647360</v>
          </cell>
          <cell r="R80">
            <v>700</v>
          </cell>
          <cell r="S80">
            <v>1.6</v>
          </cell>
          <cell r="T80" t="str">
            <v/>
          </cell>
          <cell r="Y80">
            <v>1</v>
          </cell>
          <cell r="Z80">
            <v>797</v>
          </cell>
          <cell r="AA80">
            <v>0</v>
          </cell>
          <cell r="AC80">
            <v>0.09284818067754078</v>
          </cell>
          <cell r="AD80">
            <v>744</v>
          </cell>
          <cell r="AE80">
            <v>74</v>
          </cell>
          <cell r="AF80">
            <v>26</v>
          </cell>
          <cell r="AG80">
            <v>46</v>
          </cell>
          <cell r="AH80">
            <v>672</v>
          </cell>
          <cell r="AI80">
            <v>166</v>
          </cell>
          <cell r="AJ80">
            <v>65</v>
          </cell>
          <cell r="AK80">
            <v>578</v>
          </cell>
          <cell r="AL80">
            <v>0</v>
          </cell>
          <cell r="AM80">
            <v>53</v>
          </cell>
          <cell r="AN80">
            <v>0</v>
          </cell>
          <cell r="AO80">
            <v>2</v>
          </cell>
          <cell r="AP80">
            <v>51</v>
          </cell>
          <cell r="AQ80">
            <v>4</v>
          </cell>
          <cell r="AR80">
            <v>1</v>
          </cell>
          <cell r="AS80">
            <v>4</v>
          </cell>
          <cell r="AT80">
            <v>0</v>
          </cell>
          <cell r="AU80">
            <v>49</v>
          </cell>
          <cell r="AV80">
            <v>0</v>
          </cell>
          <cell r="AW80">
            <v>11</v>
          </cell>
          <cell r="AX80">
            <v>9</v>
          </cell>
          <cell r="AY80">
            <v>9</v>
          </cell>
          <cell r="BB80">
            <v>806</v>
          </cell>
        </row>
        <row r="81">
          <cell r="B81" t="str">
            <v>台山市</v>
          </cell>
          <cell r="C81">
            <v>1120</v>
          </cell>
          <cell r="D81">
            <v>2240</v>
          </cell>
          <cell r="E81">
            <v>1120</v>
          </cell>
          <cell r="F81">
            <v>700</v>
          </cell>
          <cell r="G81">
            <v>1.6</v>
          </cell>
          <cell r="H81" t="str">
            <v/>
          </cell>
          <cell r="I81">
            <v>57120</v>
          </cell>
          <cell r="N81">
            <v>960</v>
          </cell>
          <cell r="O81">
            <v>153600</v>
          </cell>
          <cell r="P81">
            <v>960</v>
          </cell>
          <cell r="Q81">
            <v>2646720</v>
          </cell>
          <cell r="R81">
            <v>600</v>
          </cell>
          <cell r="S81">
            <v>1.6</v>
          </cell>
          <cell r="T81" t="str">
            <v/>
          </cell>
          <cell r="Y81">
            <v>1</v>
          </cell>
          <cell r="Z81">
            <v>2970</v>
          </cell>
          <cell r="AA81">
            <v>0.11212121212121212</v>
          </cell>
          <cell r="AB81">
            <v>333</v>
          </cell>
          <cell r="AC81">
            <v>0.11212121212121212</v>
          </cell>
          <cell r="AD81">
            <v>2917</v>
          </cell>
          <cell r="AE81">
            <v>333</v>
          </cell>
          <cell r="AF81">
            <v>106</v>
          </cell>
          <cell r="AG81">
            <v>218</v>
          </cell>
          <cell r="AH81">
            <v>2593</v>
          </cell>
          <cell r="AI81">
            <v>160</v>
          </cell>
          <cell r="AJ81">
            <v>45</v>
          </cell>
          <cell r="AK81">
            <v>2757</v>
          </cell>
          <cell r="AL81">
            <v>0</v>
          </cell>
          <cell r="AM81">
            <v>53</v>
          </cell>
          <cell r="AN81">
            <v>1</v>
          </cell>
          <cell r="AO81">
            <v>8</v>
          </cell>
          <cell r="AP81">
            <v>44</v>
          </cell>
          <cell r="AQ81">
            <v>2</v>
          </cell>
          <cell r="AR81">
            <v>0</v>
          </cell>
          <cell r="AS81">
            <v>2</v>
          </cell>
          <cell r="AT81">
            <v>0</v>
          </cell>
          <cell r="AU81">
            <v>51</v>
          </cell>
          <cell r="AV81">
            <v>0</v>
          </cell>
          <cell r="AW81">
            <v>18</v>
          </cell>
          <cell r="AX81">
            <v>18</v>
          </cell>
          <cell r="AY81">
            <v>18</v>
          </cell>
          <cell r="BB81">
            <v>2708</v>
          </cell>
        </row>
        <row r="82">
          <cell r="B82" t="str">
            <v>开平市</v>
          </cell>
          <cell r="C82">
            <v>1120</v>
          </cell>
          <cell r="D82">
            <v>0</v>
          </cell>
          <cell r="E82">
            <v>1120</v>
          </cell>
          <cell r="F82">
            <v>700</v>
          </cell>
          <cell r="G82">
            <v>1.6</v>
          </cell>
          <cell r="H82" t="str">
            <v/>
          </cell>
          <cell r="I82">
            <v>0</v>
          </cell>
          <cell r="N82">
            <v>960</v>
          </cell>
          <cell r="O82">
            <v>230400</v>
          </cell>
          <cell r="P82">
            <v>960</v>
          </cell>
          <cell r="Q82">
            <v>1659840</v>
          </cell>
          <cell r="R82">
            <v>600</v>
          </cell>
          <cell r="S82">
            <v>1.6</v>
          </cell>
          <cell r="T82" t="str">
            <v/>
          </cell>
          <cell r="Y82">
            <v>1</v>
          </cell>
          <cell r="Z82">
            <v>1969</v>
          </cell>
          <cell r="AA82">
            <v>0.14321990858303707</v>
          </cell>
          <cell r="AB82">
            <v>282</v>
          </cell>
          <cell r="AC82">
            <v>0.14321990858303707</v>
          </cell>
          <cell r="AD82">
            <v>1969</v>
          </cell>
          <cell r="AE82">
            <v>282</v>
          </cell>
          <cell r="AF82">
            <v>76</v>
          </cell>
          <cell r="AG82">
            <v>206</v>
          </cell>
          <cell r="AH82">
            <v>1687</v>
          </cell>
          <cell r="AI82">
            <v>240</v>
          </cell>
          <cell r="AJ82">
            <v>80</v>
          </cell>
          <cell r="AK82">
            <v>1729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13</v>
          </cell>
          <cell r="AX82">
            <v>13</v>
          </cell>
          <cell r="AY82">
            <v>13</v>
          </cell>
          <cell r="BB82">
            <v>822</v>
          </cell>
        </row>
        <row r="83">
          <cell r="B83" t="str">
            <v>恩平市</v>
          </cell>
          <cell r="C83">
            <v>1120</v>
          </cell>
          <cell r="D83">
            <v>8960</v>
          </cell>
          <cell r="E83">
            <v>1120</v>
          </cell>
          <cell r="F83">
            <v>700</v>
          </cell>
          <cell r="G83">
            <v>1.6</v>
          </cell>
          <cell r="H83" t="str">
            <v/>
          </cell>
          <cell r="I83">
            <v>0</v>
          </cell>
          <cell r="N83">
            <v>960</v>
          </cell>
          <cell r="O83">
            <v>216000</v>
          </cell>
          <cell r="P83">
            <v>960</v>
          </cell>
          <cell r="Q83">
            <v>1185600</v>
          </cell>
          <cell r="R83">
            <v>600</v>
          </cell>
          <cell r="S83">
            <v>1.6</v>
          </cell>
          <cell r="T83" t="str">
            <v/>
          </cell>
          <cell r="Y83">
            <v>1</v>
          </cell>
          <cell r="Z83">
            <v>1468</v>
          </cell>
          <cell r="AA83">
            <v>0.10013623978201634</v>
          </cell>
          <cell r="AB83">
            <v>147</v>
          </cell>
          <cell r="AC83">
            <v>0.036103542234332424</v>
          </cell>
          <cell r="AD83">
            <v>1460</v>
          </cell>
          <cell r="AE83">
            <v>53</v>
          </cell>
          <cell r="AF83">
            <v>4</v>
          </cell>
          <cell r="AG83">
            <v>49</v>
          </cell>
          <cell r="AH83">
            <v>1407</v>
          </cell>
          <cell r="AI83">
            <v>225</v>
          </cell>
          <cell r="AJ83">
            <v>11</v>
          </cell>
          <cell r="AK83">
            <v>1235</v>
          </cell>
          <cell r="AL83">
            <v>0</v>
          </cell>
          <cell r="AM83">
            <v>8</v>
          </cell>
          <cell r="AN83">
            <v>0</v>
          </cell>
          <cell r="AO83">
            <v>0</v>
          </cell>
          <cell r="AP83">
            <v>8</v>
          </cell>
          <cell r="AQ83">
            <v>8</v>
          </cell>
          <cell r="AR83">
            <v>0</v>
          </cell>
          <cell r="AS83">
            <v>8</v>
          </cell>
          <cell r="AT83">
            <v>0</v>
          </cell>
          <cell r="AU83">
            <v>0</v>
          </cell>
          <cell r="AV83">
            <v>0</v>
          </cell>
          <cell r="AW83">
            <v>11</v>
          </cell>
          <cell r="AX83">
            <v>11</v>
          </cell>
          <cell r="AY83">
            <v>11</v>
          </cell>
          <cell r="BB83">
            <v>606</v>
          </cell>
        </row>
        <row r="84">
          <cell r="B84" t="str">
            <v>阳春市</v>
          </cell>
          <cell r="C84">
            <v>928</v>
          </cell>
          <cell r="D84">
            <v>0</v>
          </cell>
          <cell r="E84">
            <v>928</v>
          </cell>
          <cell r="F84">
            <v>580</v>
          </cell>
          <cell r="G84">
            <v>1.6</v>
          </cell>
          <cell r="H84" t="str">
            <v/>
          </cell>
          <cell r="I84">
            <v>108576</v>
          </cell>
          <cell r="J84">
            <v>1200</v>
          </cell>
          <cell r="L84">
            <v>1200</v>
          </cell>
          <cell r="N84">
            <v>675</v>
          </cell>
          <cell r="O84">
            <v>257175</v>
          </cell>
          <cell r="P84">
            <v>675</v>
          </cell>
          <cell r="Q84">
            <v>3062475</v>
          </cell>
          <cell r="R84">
            <v>400</v>
          </cell>
          <cell r="S84">
            <v>1.6875</v>
          </cell>
          <cell r="T84" t="str">
            <v/>
          </cell>
          <cell r="U84">
            <v>1200</v>
          </cell>
          <cell r="W84">
            <v>1200</v>
          </cell>
          <cell r="Y84">
            <v>1</v>
          </cell>
          <cell r="Z84">
            <v>5035</v>
          </cell>
          <cell r="AA84">
            <v>0.1499503475670308</v>
          </cell>
          <cell r="AB84">
            <v>755</v>
          </cell>
          <cell r="AC84">
            <v>0.23872889771598807</v>
          </cell>
          <cell r="AD84">
            <v>4918</v>
          </cell>
          <cell r="AE84">
            <v>1202</v>
          </cell>
          <cell r="AF84">
            <v>336</v>
          </cell>
          <cell r="AG84">
            <v>828</v>
          </cell>
          <cell r="AH84">
            <v>3754</v>
          </cell>
          <cell r="AI84">
            <v>381</v>
          </cell>
          <cell r="AJ84">
            <v>250</v>
          </cell>
          <cell r="AK84">
            <v>4537</v>
          </cell>
          <cell r="AL84">
            <v>4537</v>
          </cell>
          <cell r="AM84">
            <v>117</v>
          </cell>
          <cell r="AN84">
            <v>22</v>
          </cell>
          <cell r="AO84">
            <v>16</v>
          </cell>
          <cell r="AP84">
            <v>79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117</v>
          </cell>
          <cell r="AV84">
            <v>117</v>
          </cell>
          <cell r="AW84">
            <v>17</v>
          </cell>
          <cell r="AX84">
            <v>17</v>
          </cell>
          <cell r="AY84">
            <v>17</v>
          </cell>
          <cell r="BB84">
            <v>790</v>
          </cell>
        </row>
        <row r="85">
          <cell r="B85" t="str">
            <v>阳东区</v>
          </cell>
          <cell r="C85">
            <v>928</v>
          </cell>
          <cell r="D85">
            <v>5568</v>
          </cell>
          <cell r="E85">
            <v>928</v>
          </cell>
          <cell r="F85">
            <v>580</v>
          </cell>
          <cell r="G85">
            <v>1.6</v>
          </cell>
          <cell r="H85" t="str">
            <v/>
          </cell>
          <cell r="I85">
            <v>104864</v>
          </cell>
          <cell r="J85">
            <v>1200</v>
          </cell>
          <cell r="L85">
            <v>1200</v>
          </cell>
          <cell r="N85">
            <v>730</v>
          </cell>
          <cell r="O85">
            <v>214620</v>
          </cell>
          <cell r="P85">
            <v>730</v>
          </cell>
          <cell r="Q85">
            <v>2295120</v>
          </cell>
          <cell r="R85">
            <v>400</v>
          </cell>
          <cell r="S85">
            <v>1.825</v>
          </cell>
          <cell r="T85" t="str">
            <v>1</v>
          </cell>
          <cell r="U85">
            <v>1200</v>
          </cell>
          <cell r="W85">
            <v>1200</v>
          </cell>
          <cell r="Y85">
            <v>1</v>
          </cell>
          <cell r="Z85">
            <v>3557</v>
          </cell>
          <cell r="AA85">
            <v>0.15012651110486364</v>
          </cell>
          <cell r="AB85">
            <v>534</v>
          </cell>
          <cell r="AC85">
            <v>0.5850435760472308</v>
          </cell>
          <cell r="AD85">
            <v>3438</v>
          </cell>
          <cell r="AE85">
            <v>2081</v>
          </cell>
          <cell r="AF85">
            <v>318</v>
          </cell>
          <cell r="AG85">
            <v>1683</v>
          </cell>
          <cell r="AH85">
            <v>1437</v>
          </cell>
          <cell r="AI85">
            <v>294</v>
          </cell>
          <cell r="AJ85">
            <v>220</v>
          </cell>
          <cell r="AK85">
            <v>3144</v>
          </cell>
          <cell r="AL85">
            <v>3144</v>
          </cell>
          <cell r="AM85">
            <v>119</v>
          </cell>
          <cell r="AN85">
            <v>38</v>
          </cell>
          <cell r="AO85">
            <v>42</v>
          </cell>
          <cell r="AP85">
            <v>39</v>
          </cell>
          <cell r="AQ85">
            <v>6</v>
          </cell>
          <cell r="AR85">
            <v>5</v>
          </cell>
          <cell r="AS85">
            <v>6</v>
          </cell>
          <cell r="AT85">
            <v>0</v>
          </cell>
          <cell r="AU85">
            <v>113</v>
          </cell>
          <cell r="AV85">
            <v>113</v>
          </cell>
          <cell r="AW85">
            <v>11</v>
          </cell>
          <cell r="AX85">
            <v>11</v>
          </cell>
          <cell r="AY85">
            <v>11</v>
          </cell>
          <cell r="BB85">
            <v>804</v>
          </cell>
        </row>
        <row r="86">
          <cell r="B86" t="str">
            <v>阳西县</v>
          </cell>
          <cell r="C86">
            <v>928</v>
          </cell>
          <cell r="D86">
            <v>1856</v>
          </cell>
          <cell r="E86">
            <v>928</v>
          </cell>
          <cell r="F86">
            <v>580</v>
          </cell>
          <cell r="G86">
            <v>1.6</v>
          </cell>
          <cell r="H86" t="str">
            <v/>
          </cell>
          <cell r="I86">
            <v>100224</v>
          </cell>
          <cell r="J86">
            <v>1200</v>
          </cell>
          <cell r="L86">
            <v>1200</v>
          </cell>
          <cell r="N86">
            <v>685</v>
          </cell>
          <cell r="O86">
            <v>129465</v>
          </cell>
          <cell r="P86">
            <v>685</v>
          </cell>
          <cell r="Q86">
            <v>2684515</v>
          </cell>
          <cell r="R86">
            <v>400</v>
          </cell>
          <cell r="S86">
            <v>1.7125</v>
          </cell>
          <cell r="T86" t="str">
            <v/>
          </cell>
          <cell r="U86">
            <v>1200</v>
          </cell>
          <cell r="W86">
            <v>1200</v>
          </cell>
          <cell r="Y86">
            <v>1</v>
          </cell>
          <cell r="Z86">
            <v>4219</v>
          </cell>
          <cell r="AA86">
            <v>0.15003555344868452</v>
          </cell>
          <cell r="AB86">
            <v>633</v>
          </cell>
          <cell r="AC86">
            <v>0.23702299123014933</v>
          </cell>
          <cell r="AD86">
            <v>4109</v>
          </cell>
          <cell r="AE86">
            <v>1000</v>
          </cell>
          <cell r="AF86">
            <v>226</v>
          </cell>
          <cell r="AG86">
            <v>720</v>
          </cell>
          <cell r="AH86">
            <v>3163</v>
          </cell>
          <cell r="AI86">
            <v>189</v>
          </cell>
          <cell r="AJ86">
            <v>97</v>
          </cell>
          <cell r="AK86">
            <v>3919</v>
          </cell>
          <cell r="AL86">
            <v>3919</v>
          </cell>
          <cell r="AM86">
            <v>110</v>
          </cell>
          <cell r="AN86">
            <v>14</v>
          </cell>
          <cell r="AO86">
            <v>40</v>
          </cell>
          <cell r="AP86">
            <v>56</v>
          </cell>
          <cell r="AQ86">
            <v>2</v>
          </cell>
          <cell r="AR86">
            <v>0</v>
          </cell>
          <cell r="AS86">
            <v>2</v>
          </cell>
          <cell r="AT86">
            <v>0</v>
          </cell>
          <cell r="AU86">
            <v>108</v>
          </cell>
          <cell r="AV86">
            <v>108</v>
          </cell>
          <cell r="AW86">
            <v>8</v>
          </cell>
          <cell r="AX86">
            <v>8</v>
          </cell>
          <cell r="AY86">
            <v>8</v>
          </cell>
          <cell r="BB86">
            <v>441</v>
          </cell>
        </row>
        <row r="87">
          <cell r="B87" t="str">
            <v>江城区</v>
          </cell>
          <cell r="C87">
            <v>928</v>
          </cell>
          <cell r="D87">
            <v>4640</v>
          </cell>
          <cell r="E87">
            <v>928</v>
          </cell>
          <cell r="F87">
            <v>580</v>
          </cell>
          <cell r="G87">
            <v>1.6</v>
          </cell>
          <cell r="H87" t="str">
            <v/>
          </cell>
          <cell r="I87">
            <v>104864</v>
          </cell>
          <cell r="J87">
            <v>1200</v>
          </cell>
          <cell r="L87">
            <v>1200</v>
          </cell>
          <cell r="N87">
            <v>765</v>
          </cell>
          <cell r="O87">
            <v>87210</v>
          </cell>
          <cell r="P87">
            <v>765</v>
          </cell>
          <cell r="Q87">
            <v>800955</v>
          </cell>
          <cell r="R87">
            <v>400</v>
          </cell>
          <cell r="S87">
            <v>1.9125</v>
          </cell>
          <cell r="T87" t="str">
            <v>1</v>
          </cell>
          <cell r="U87">
            <v>1200</v>
          </cell>
          <cell r="W87">
            <v>1200</v>
          </cell>
          <cell r="Y87">
            <v>1</v>
          </cell>
          <cell r="Z87">
            <v>1279</v>
          </cell>
          <cell r="AA87">
            <v>0.15011727912431588</v>
          </cell>
          <cell r="AB87">
            <v>192</v>
          </cell>
          <cell r="AC87">
            <v>0.3385457388584832</v>
          </cell>
          <cell r="AD87">
            <v>1161</v>
          </cell>
          <cell r="AE87">
            <v>433</v>
          </cell>
          <cell r="AF87">
            <v>97</v>
          </cell>
          <cell r="AG87">
            <v>309</v>
          </cell>
          <cell r="AH87">
            <v>755</v>
          </cell>
          <cell r="AI87">
            <v>114</v>
          </cell>
          <cell r="AJ87">
            <v>38</v>
          </cell>
          <cell r="AK87">
            <v>1047</v>
          </cell>
          <cell r="AL87">
            <v>1047</v>
          </cell>
          <cell r="AM87">
            <v>118</v>
          </cell>
          <cell r="AN87">
            <v>0</v>
          </cell>
          <cell r="AO87">
            <v>27</v>
          </cell>
          <cell r="AP87">
            <v>91</v>
          </cell>
          <cell r="AQ87">
            <v>5</v>
          </cell>
          <cell r="AR87">
            <v>0</v>
          </cell>
          <cell r="AS87">
            <v>5</v>
          </cell>
          <cell r="AT87">
            <v>0</v>
          </cell>
          <cell r="AU87">
            <v>113</v>
          </cell>
          <cell r="AV87">
            <v>113</v>
          </cell>
          <cell r="AW87">
            <v>6</v>
          </cell>
          <cell r="AX87">
            <v>6</v>
          </cell>
          <cell r="AY87">
            <v>6</v>
          </cell>
          <cell r="BB87">
            <v>302</v>
          </cell>
        </row>
        <row r="88">
          <cell r="B88" t="str">
            <v>海陵区</v>
          </cell>
          <cell r="C88">
            <v>928</v>
          </cell>
          <cell r="D88">
            <v>0</v>
          </cell>
          <cell r="E88">
            <v>928</v>
          </cell>
          <cell r="F88">
            <v>580</v>
          </cell>
          <cell r="G88">
            <v>1.6</v>
          </cell>
          <cell r="H88" t="str">
            <v/>
          </cell>
          <cell r="I88">
            <v>46400</v>
          </cell>
          <cell r="J88">
            <v>1200</v>
          </cell>
          <cell r="L88">
            <v>1200</v>
          </cell>
          <cell r="N88">
            <v>720</v>
          </cell>
          <cell r="O88">
            <v>22320</v>
          </cell>
          <cell r="P88">
            <v>720</v>
          </cell>
          <cell r="Q88">
            <v>227520</v>
          </cell>
          <cell r="R88">
            <v>400</v>
          </cell>
          <cell r="S88">
            <v>1.8</v>
          </cell>
          <cell r="T88" t="str">
            <v>1</v>
          </cell>
          <cell r="U88">
            <v>1200</v>
          </cell>
          <cell r="W88">
            <v>1200</v>
          </cell>
          <cell r="Y88">
            <v>1</v>
          </cell>
          <cell r="Z88">
            <v>397</v>
          </cell>
          <cell r="AA88">
            <v>0.12342569269521411</v>
          </cell>
          <cell r="AB88">
            <v>49</v>
          </cell>
          <cell r="AC88">
            <v>0.12342569269521411</v>
          </cell>
          <cell r="AD88">
            <v>347</v>
          </cell>
          <cell r="AE88">
            <v>49</v>
          </cell>
          <cell r="AF88">
            <v>20</v>
          </cell>
          <cell r="AG88">
            <v>16</v>
          </cell>
          <cell r="AH88">
            <v>311</v>
          </cell>
          <cell r="AI88">
            <v>31</v>
          </cell>
          <cell r="AJ88">
            <v>5</v>
          </cell>
          <cell r="AK88">
            <v>316</v>
          </cell>
          <cell r="AL88">
            <v>316</v>
          </cell>
          <cell r="AM88">
            <v>50</v>
          </cell>
          <cell r="AN88">
            <v>3</v>
          </cell>
          <cell r="AO88">
            <v>10</v>
          </cell>
          <cell r="AP88">
            <v>37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50</v>
          </cell>
          <cell r="AV88">
            <v>50</v>
          </cell>
          <cell r="AW88">
            <v>1</v>
          </cell>
          <cell r="AX88">
            <v>1</v>
          </cell>
          <cell r="AY88">
            <v>1</v>
          </cell>
          <cell r="BB88">
            <v>108</v>
          </cell>
        </row>
        <row r="89">
          <cell r="B89" t="str">
            <v>高新区</v>
          </cell>
          <cell r="C89">
            <v>928</v>
          </cell>
          <cell r="D89">
            <v>0</v>
          </cell>
          <cell r="E89">
            <v>928</v>
          </cell>
          <cell r="F89">
            <v>896</v>
          </cell>
          <cell r="G89">
            <v>1.0357142857142858</v>
          </cell>
          <cell r="H89" t="str">
            <v/>
          </cell>
          <cell r="I89">
            <v>17632</v>
          </cell>
          <cell r="J89">
            <v>1200</v>
          </cell>
          <cell r="L89">
            <v>1200</v>
          </cell>
          <cell r="N89">
            <v>700</v>
          </cell>
          <cell r="O89">
            <v>21000</v>
          </cell>
          <cell r="P89">
            <v>700</v>
          </cell>
          <cell r="Q89">
            <v>346500</v>
          </cell>
          <cell r="R89">
            <v>0</v>
          </cell>
          <cell r="U89">
            <v>1200</v>
          </cell>
          <cell r="W89">
            <v>1200</v>
          </cell>
          <cell r="Y89">
            <v>1</v>
          </cell>
          <cell r="Z89">
            <v>543</v>
          </cell>
          <cell r="AA89">
            <v>0.14917127071823205</v>
          </cell>
          <cell r="AB89">
            <v>81</v>
          </cell>
          <cell r="AC89">
            <v>0.22283609576427257</v>
          </cell>
          <cell r="AD89">
            <v>524</v>
          </cell>
          <cell r="AE89">
            <v>121</v>
          </cell>
          <cell r="AF89">
            <v>41</v>
          </cell>
          <cell r="AG89">
            <v>71</v>
          </cell>
          <cell r="AH89">
            <v>412</v>
          </cell>
          <cell r="AI89">
            <v>30</v>
          </cell>
          <cell r="AJ89">
            <v>2</v>
          </cell>
          <cell r="AK89">
            <v>495</v>
          </cell>
          <cell r="AL89">
            <v>495</v>
          </cell>
          <cell r="AM89">
            <v>19</v>
          </cell>
          <cell r="AN89">
            <v>6</v>
          </cell>
          <cell r="AO89">
            <v>3</v>
          </cell>
          <cell r="AP89">
            <v>10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19</v>
          </cell>
          <cell r="AV89">
            <v>19</v>
          </cell>
          <cell r="AW89">
            <v>1</v>
          </cell>
          <cell r="AX89">
            <v>1</v>
          </cell>
          <cell r="AY89">
            <v>1</v>
          </cell>
          <cell r="BB89">
            <v>96</v>
          </cell>
        </row>
        <row r="90">
          <cell r="B90" t="str">
            <v>徐闻县</v>
          </cell>
          <cell r="C90">
            <v>928</v>
          </cell>
          <cell r="D90">
            <v>0</v>
          </cell>
          <cell r="E90">
            <v>928</v>
          </cell>
          <cell r="F90">
            <v>580</v>
          </cell>
          <cell r="G90">
            <v>1.6</v>
          </cell>
          <cell r="H90" t="str">
            <v/>
          </cell>
          <cell r="I90">
            <v>4640</v>
          </cell>
          <cell r="J90">
            <v>0</v>
          </cell>
          <cell r="L90">
            <v>0</v>
          </cell>
          <cell r="N90">
            <v>674</v>
          </cell>
          <cell r="O90">
            <v>147606</v>
          </cell>
          <cell r="P90">
            <v>674</v>
          </cell>
          <cell r="Q90">
            <v>2119730</v>
          </cell>
          <cell r="R90">
            <v>400</v>
          </cell>
          <cell r="S90">
            <v>1.685</v>
          </cell>
          <cell r="T90" t="str">
            <v/>
          </cell>
          <cell r="U90">
            <v>0</v>
          </cell>
          <cell r="W90">
            <v>0</v>
          </cell>
          <cell r="Y90">
            <v>1</v>
          </cell>
          <cell r="Z90">
            <v>3369</v>
          </cell>
          <cell r="AA90">
            <v>0.10002968239833779</v>
          </cell>
          <cell r="AB90">
            <v>337</v>
          </cell>
          <cell r="AC90">
            <v>0.06975363609379638</v>
          </cell>
          <cell r="AD90">
            <v>3364</v>
          </cell>
          <cell r="AE90">
            <v>235</v>
          </cell>
          <cell r="AF90">
            <v>112</v>
          </cell>
          <cell r="AG90">
            <v>123</v>
          </cell>
          <cell r="AH90">
            <v>3129</v>
          </cell>
          <cell r="AI90">
            <v>219</v>
          </cell>
          <cell r="AJ90">
            <v>0</v>
          </cell>
          <cell r="AK90">
            <v>3145</v>
          </cell>
          <cell r="AL90">
            <v>25</v>
          </cell>
          <cell r="AM90">
            <v>5</v>
          </cell>
          <cell r="AN90">
            <v>0</v>
          </cell>
          <cell r="AO90">
            <v>0</v>
          </cell>
          <cell r="AP90">
            <v>5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5</v>
          </cell>
          <cell r="AV90">
            <v>0</v>
          </cell>
          <cell r="AW90">
            <v>15</v>
          </cell>
          <cell r="AX90">
            <v>15</v>
          </cell>
          <cell r="AY90">
            <v>15</v>
          </cell>
          <cell r="AZ90">
            <v>0</v>
          </cell>
          <cell r="BA90">
            <v>0</v>
          </cell>
          <cell r="BB90">
            <v>1007</v>
          </cell>
        </row>
        <row r="91">
          <cell r="B91" t="str">
            <v>雷州市</v>
          </cell>
          <cell r="C91">
            <v>928</v>
          </cell>
          <cell r="D91">
            <v>0</v>
          </cell>
          <cell r="E91">
            <v>928</v>
          </cell>
          <cell r="F91">
            <v>580</v>
          </cell>
          <cell r="G91">
            <v>1.6</v>
          </cell>
          <cell r="H91" t="str">
            <v/>
          </cell>
          <cell r="I91">
            <v>0</v>
          </cell>
          <cell r="J91">
            <v>0</v>
          </cell>
          <cell r="L91">
            <v>0</v>
          </cell>
          <cell r="N91">
            <v>674</v>
          </cell>
          <cell r="O91">
            <v>216354</v>
          </cell>
          <cell r="P91">
            <v>674</v>
          </cell>
          <cell r="Q91">
            <v>6936134</v>
          </cell>
          <cell r="R91">
            <v>400</v>
          </cell>
          <cell r="S91">
            <v>1.685</v>
          </cell>
          <cell r="T91" t="str">
            <v/>
          </cell>
          <cell r="U91">
            <v>0</v>
          </cell>
          <cell r="W91">
            <v>0</v>
          </cell>
          <cell r="Y91">
            <v>1</v>
          </cell>
          <cell r="Z91">
            <v>10612</v>
          </cell>
          <cell r="AA91">
            <v>0.15001884658876743</v>
          </cell>
          <cell r="AB91">
            <v>1592</v>
          </cell>
          <cell r="AC91">
            <v>0.19967960799095363</v>
          </cell>
          <cell r="AD91">
            <v>10612</v>
          </cell>
          <cell r="AE91">
            <v>2119</v>
          </cell>
          <cell r="AF91">
            <v>605</v>
          </cell>
          <cell r="AG91">
            <v>1514</v>
          </cell>
          <cell r="AH91">
            <v>8493</v>
          </cell>
          <cell r="AI91">
            <v>321</v>
          </cell>
          <cell r="AJ91">
            <v>35</v>
          </cell>
          <cell r="AK91">
            <v>10291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20</v>
          </cell>
          <cell r="AX91">
            <v>20</v>
          </cell>
          <cell r="AY91">
            <v>20</v>
          </cell>
          <cell r="AZ91">
            <v>0</v>
          </cell>
          <cell r="BA91">
            <v>0</v>
          </cell>
          <cell r="BB91">
            <v>1420</v>
          </cell>
        </row>
        <row r="92">
          <cell r="B92" t="str">
            <v>遂溪县</v>
          </cell>
          <cell r="C92">
            <v>928</v>
          </cell>
          <cell r="D92">
            <v>0</v>
          </cell>
          <cell r="E92">
            <v>928</v>
          </cell>
          <cell r="F92">
            <v>580</v>
          </cell>
          <cell r="G92">
            <v>1.6</v>
          </cell>
          <cell r="H92" t="str">
            <v/>
          </cell>
          <cell r="I92">
            <v>0</v>
          </cell>
          <cell r="J92">
            <v>0</v>
          </cell>
          <cell r="L92">
            <v>0</v>
          </cell>
          <cell r="N92">
            <v>674</v>
          </cell>
          <cell r="O92">
            <v>382158</v>
          </cell>
          <cell r="P92">
            <v>674</v>
          </cell>
          <cell r="Q92">
            <v>3507496</v>
          </cell>
          <cell r="R92">
            <v>400</v>
          </cell>
          <cell r="S92">
            <v>1.685</v>
          </cell>
          <cell r="T92" t="str">
            <v/>
          </cell>
          <cell r="U92">
            <v>0</v>
          </cell>
          <cell r="W92">
            <v>0</v>
          </cell>
          <cell r="Y92">
            <v>1</v>
          </cell>
          <cell r="Z92">
            <v>5771</v>
          </cell>
          <cell r="AA92">
            <v>0.12961358516721538</v>
          </cell>
          <cell r="AB92">
            <v>748</v>
          </cell>
          <cell r="AC92">
            <v>0.12961358516721538</v>
          </cell>
          <cell r="AD92">
            <v>5771</v>
          </cell>
          <cell r="AE92">
            <v>748</v>
          </cell>
          <cell r="AF92">
            <v>245</v>
          </cell>
          <cell r="AG92">
            <v>503</v>
          </cell>
          <cell r="AH92">
            <v>5023</v>
          </cell>
          <cell r="AI92">
            <v>567</v>
          </cell>
          <cell r="AJ92">
            <v>147</v>
          </cell>
          <cell r="AK92">
            <v>5204</v>
          </cell>
          <cell r="AL92">
            <v>55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19</v>
          </cell>
          <cell r="AX92">
            <v>19</v>
          </cell>
          <cell r="AY92">
            <v>15</v>
          </cell>
          <cell r="AZ92">
            <v>4</v>
          </cell>
          <cell r="BA92">
            <v>0</v>
          </cell>
          <cell r="BB92">
            <v>1340</v>
          </cell>
        </row>
        <row r="93">
          <cell r="B93" t="str">
            <v>廉江市</v>
          </cell>
          <cell r="C93">
            <v>928</v>
          </cell>
          <cell r="D93">
            <v>49184</v>
          </cell>
          <cell r="E93">
            <v>928</v>
          </cell>
          <cell r="F93">
            <v>580</v>
          </cell>
          <cell r="G93">
            <v>1.6</v>
          </cell>
          <cell r="H93" t="str">
            <v/>
          </cell>
          <cell r="I93">
            <v>100224</v>
          </cell>
          <cell r="J93">
            <v>0</v>
          </cell>
          <cell r="L93">
            <v>0</v>
          </cell>
          <cell r="N93">
            <v>674</v>
          </cell>
          <cell r="O93">
            <v>443492</v>
          </cell>
          <cell r="P93">
            <v>674</v>
          </cell>
          <cell r="Q93">
            <v>5457378</v>
          </cell>
          <cell r="R93">
            <v>400</v>
          </cell>
          <cell r="S93">
            <v>1.685</v>
          </cell>
          <cell r="T93" t="str">
            <v/>
          </cell>
          <cell r="U93">
            <v>0</v>
          </cell>
          <cell r="W93">
            <v>0</v>
          </cell>
          <cell r="Y93">
            <v>1</v>
          </cell>
          <cell r="Z93">
            <v>8916</v>
          </cell>
          <cell r="AA93">
            <v>0.09533423059668013</v>
          </cell>
          <cell r="AB93">
            <v>850</v>
          </cell>
          <cell r="AC93">
            <v>0.09533423059668013</v>
          </cell>
          <cell r="AD93">
            <v>8755</v>
          </cell>
          <cell r="AE93">
            <v>850</v>
          </cell>
          <cell r="AF93">
            <v>240</v>
          </cell>
          <cell r="AG93">
            <v>534</v>
          </cell>
          <cell r="AH93">
            <v>7981</v>
          </cell>
          <cell r="AI93">
            <v>658</v>
          </cell>
          <cell r="AJ93">
            <v>140</v>
          </cell>
          <cell r="AK93">
            <v>8097</v>
          </cell>
          <cell r="AL93">
            <v>0</v>
          </cell>
          <cell r="AM93">
            <v>161</v>
          </cell>
          <cell r="AN93">
            <v>29</v>
          </cell>
          <cell r="AO93">
            <v>47</v>
          </cell>
          <cell r="AP93">
            <v>85</v>
          </cell>
          <cell r="AQ93">
            <v>53</v>
          </cell>
          <cell r="AR93">
            <v>10</v>
          </cell>
          <cell r="AS93">
            <v>53</v>
          </cell>
          <cell r="AT93">
            <v>0</v>
          </cell>
          <cell r="AU93">
            <v>108</v>
          </cell>
          <cell r="AV93">
            <v>0</v>
          </cell>
          <cell r="AW93">
            <v>23</v>
          </cell>
          <cell r="AX93">
            <v>23</v>
          </cell>
          <cell r="AY93">
            <v>23</v>
          </cell>
          <cell r="AZ93">
            <v>0</v>
          </cell>
          <cell r="BA93">
            <v>0</v>
          </cell>
          <cell r="BB93">
            <v>1480</v>
          </cell>
        </row>
        <row r="94">
          <cell r="B94" t="str">
            <v>吴川市</v>
          </cell>
          <cell r="C94">
            <v>946</v>
          </cell>
          <cell r="D94">
            <v>0</v>
          </cell>
          <cell r="E94">
            <v>946</v>
          </cell>
          <cell r="F94">
            <v>580</v>
          </cell>
          <cell r="G94">
            <v>1.6310344827586207</v>
          </cell>
          <cell r="H94" t="str">
            <v/>
          </cell>
          <cell r="I94">
            <v>0</v>
          </cell>
          <cell r="J94">
            <v>0</v>
          </cell>
          <cell r="L94">
            <v>0</v>
          </cell>
          <cell r="N94">
            <v>674</v>
          </cell>
          <cell r="O94">
            <v>87620</v>
          </cell>
          <cell r="P94">
            <v>674</v>
          </cell>
          <cell r="Q94">
            <v>2805862</v>
          </cell>
          <cell r="R94">
            <v>400</v>
          </cell>
          <cell r="S94">
            <v>1.685</v>
          </cell>
          <cell r="T94" t="str">
            <v/>
          </cell>
          <cell r="U94">
            <v>0</v>
          </cell>
          <cell r="W94">
            <v>0</v>
          </cell>
          <cell r="Y94">
            <v>1</v>
          </cell>
          <cell r="Z94">
            <v>4293</v>
          </cell>
          <cell r="AA94">
            <v>0.15001164686699278</v>
          </cell>
          <cell r="AB94">
            <v>644</v>
          </cell>
          <cell r="AC94">
            <v>0.24155602143023527</v>
          </cell>
          <cell r="AD94">
            <v>4293</v>
          </cell>
          <cell r="AE94">
            <v>1037</v>
          </cell>
          <cell r="AF94">
            <v>203</v>
          </cell>
          <cell r="AG94">
            <v>834</v>
          </cell>
          <cell r="AH94">
            <v>3256</v>
          </cell>
          <cell r="AI94">
            <v>130</v>
          </cell>
          <cell r="AJ94">
            <v>0</v>
          </cell>
          <cell r="AK94">
            <v>4163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9</v>
          </cell>
          <cell r="AX94">
            <v>9</v>
          </cell>
          <cell r="AY94">
            <v>9</v>
          </cell>
          <cell r="AZ94">
            <v>0</v>
          </cell>
          <cell r="BA94">
            <v>0</v>
          </cell>
          <cell r="BB94">
            <v>335</v>
          </cell>
        </row>
        <row r="95">
          <cell r="B95" t="str">
            <v>赤坎区</v>
          </cell>
          <cell r="C95">
            <v>1419</v>
          </cell>
          <cell r="D95">
            <v>0</v>
          </cell>
          <cell r="E95">
            <v>1419</v>
          </cell>
          <cell r="F95">
            <v>580</v>
          </cell>
          <cell r="G95">
            <v>2.446551724137931</v>
          </cell>
          <cell r="H95" t="str">
            <v>1</v>
          </cell>
          <cell r="I95">
            <v>49665</v>
          </cell>
          <cell r="J95">
            <v>0</v>
          </cell>
          <cell r="L95">
            <v>0</v>
          </cell>
          <cell r="N95">
            <v>792</v>
          </cell>
          <cell r="O95">
            <v>0</v>
          </cell>
          <cell r="P95">
            <v>792</v>
          </cell>
          <cell r="Q95">
            <v>15840</v>
          </cell>
          <cell r="R95">
            <v>400</v>
          </cell>
          <cell r="S95">
            <v>1.98</v>
          </cell>
          <cell r="T95" t="str">
            <v>1</v>
          </cell>
          <cell r="U95">
            <v>0</v>
          </cell>
          <cell r="W95">
            <v>0</v>
          </cell>
          <cell r="Y95">
            <v>1</v>
          </cell>
          <cell r="Z95">
            <v>55</v>
          </cell>
          <cell r="AA95">
            <v>0.14545454545454545</v>
          </cell>
          <cell r="AB95">
            <v>8</v>
          </cell>
          <cell r="AC95">
            <v>0.6181818181818182</v>
          </cell>
          <cell r="AD95">
            <v>20</v>
          </cell>
          <cell r="AE95">
            <v>34</v>
          </cell>
          <cell r="AF95">
            <v>0</v>
          </cell>
          <cell r="AG95">
            <v>2</v>
          </cell>
          <cell r="AH95">
            <v>18</v>
          </cell>
          <cell r="AI95">
            <v>0</v>
          </cell>
          <cell r="AJ95">
            <v>0</v>
          </cell>
          <cell r="AK95">
            <v>20</v>
          </cell>
          <cell r="AL95">
            <v>0</v>
          </cell>
          <cell r="AM95">
            <v>35</v>
          </cell>
          <cell r="AN95">
            <v>18</v>
          </cell>
          <cell r="AO95">
            <v>14</v>
          </cell>
          <cell r="AP95">
            <v>3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35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</row>
        <row r="96">
          <cell r="B96" t="str">
            <v>霞山区</v>
          </cell>
          <cell r="C96">
            <v>1585</v>
          </cell>
          <cell r="D96">
            <v>3170</v>
          </cell>
          <cell r="E96">
            <v>1585</v>
          </cell>
          <cell r="F96">
            <v>580</v>
          </cell>
          <cell r="G96">
            <v>2.7327586206896552</v>
          </cell>
          <cell r="H96" t="str">
            <v>1</v>
          </cell>
          <cell r="I96">
            <v>15850</v>
          </cell>
          <cell r="J96">
            <v>0</v>
          </cell>
          <cell r="L96">
            <v>0</v>
          </cell>
          <cell r="N96">
            <v>674</v>
          </cell>
          <cell r="O96">
            <v>0</v>
          </cell>
          <cell r="P96">
            <v>674</v>
          </cell>
          <cell r="Q96">
            <v>59312</v>
          </cell>
          <cell r="R96">
            <v>400</v>
          </cell>
          <cell r="S96">
            <v>1.685</v>
          </cell>
          <cell r="T96" t="str">
            <v/>
          </cell>
          <cell r="U96">
            <v>0</v>
          </cell>
          <cell r="W96">
            <v>0</v>
          </cell>
          <cell r="Y96">
            <v>1</v>
          </cell>
          <cell r="Z96">
            <v>100</v>
          </cell>
          <cell r="AA96">
            <v>0.1</v>
          </cell>
          <cell r="AB96">
            <v>10</v>
          </cell>
          <cell r="AC96">
            <v>0.06</v>
          </cell>
          <cell r="AD96">
            <v>88</v>
          </cell>
          <cell r="AE96">
            <v>6</v>
          </cell>
          <cell r="AF96">
            <v>0</v>
          </cell>
          <cell r="AG96">
            <v>4</v>
          </cell>
          <cell r="AH96">
            <v>84</v>
          </cell>
          <cell r="AI96">
            <v>0</v>
          </cell>
          <cell r="AJ96">
            <v>0</v>
          </cell>
          <cell r="AK96">
            <v>88</v>
          </cell>
          <cell r="AL96">
            <v>0</v>
          </cell>
          <cell r="AM96">
            <v>12</v>
          </cell>
          <cell r="AN96">
            <v>0</v>
          </cell>
          <cell r="AO96">
            <v>2</v>
          </cell>
          <cell r="AP96">
            <v>10</v>
          </cell>
          <cell r="AQ96">
            <v>2</v>
          </cell>
          <cell r="AR96">
            <v>2</v>
          </cell>
          <cell r="AS96">
            <v>2</v>
          </cell>
          <cell r="AT96">
            <v>0</v>
          </cell>
          <cell r="AU96">
            <v>10</v>
          </cell>
          <cell r="AV96">
            <v>0</v>
          </cell>
          <cell r="AW96">
            <v>2</v>
          </cell>
          <cell r="AX96">
            <v>2</v>
          </cell>
          <cell r="AY96">
            <v>2</v>
          </cell>
          <cell r="AZ96">
            <v>0</v>
          </cell>
          <cell r="BA96">
            <v>0</v>
          </cell>
          <cell r="BB96">
            <v>26</v>
          </cell>
        </row>
        <row r="97">
          <cell r="B97" t="str">
            <v>坡头区</v>
          </cell>
          <cell r="C97">
            <v>1293</v>
          </cell>
          <cell r="D97">
            <v>0</v>
          </cell>
          <cell r="E97">
            <v>1293</v>
          </cell>
          <cell r="F97">
            <v>580</v>
          </cell>
          <cell r="G97">
            <v>2.2293103448275864</v>
          </cell>
          <cell r="H97" t="str">
            <v>1</v>
          </cell>
          <cell r="I97">
            <v>19395</v>
          </cell>
          <cell r="J97">
            <v>0</v>
          </cell>
          <cell r="L97">
            <v>0</v>
          </cell>
          <cell r="N97">
            <v>674</v>
          </cell>
          <cell r="O97">
            <v>56616</v>
          </cell>
          <cell r="P97">
            <v>674</v>
          </cell>
          <cell r="Q97">
            <v>561442</v>
          </cell>
          <cell r="R97">
            <v>400</v>
          </cell>
          <cell r="S97">
            <v>1.685</v>
          </cell>
          <cell r="T97" t="str">
            <v/>
          </cell>
          <cell r="U97">
            <v>0</v>
          </cell>
          <cell r="W97">
            <v>0</v>
          </cell>
          <cell r="Y97">
            <v>1</v>
          </cell>
          <cell r="Z97">
            <v>932</v>
          </cell>
          <cell r="AA97">
            <v>0.09978540772532189</v>
          </cell>
          <cell r="AB97">
            <v>93</v>
          </cell>
          <cell r="AC97">
            <v>0.006437768240343348</v>
          </cell>
          <cell r="AD97">
            <v>917</v>
          </cell>
          <cell r="AE97">
            <v>6</v>
          </cell>
          <cell r="AF97">
            <v>0</v>
          </cell>
          <cell r="AG97">
            <v>5</v>
          </cell>
          <cell r="AH97">
            <v>912</v>
          </cell>
          <cell r="AI97">
            <v>84</v>
          </cell>
          <cell r="AJ97">
            <v>4</v>
          </cell>
          <cell r="AK97">
            <v>833</v>
          </cell>
          <cell r="AL97">
            <v>28</v>
          </cell>
          <cell r="AM97">
            <v>15</v>
          </cell>
          <cell r="AN97">
            <v>0</v>
          </cell>
          <cell r="AO97">
            <v>1</v>
          </cell>
          <cell r="AP97">
            <v>14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15</v>
          </cell>
          <cell r="AV97">
            <v>0</v>
          </cell>
          <cell r="AW97">
            <v>5</v>
          </cell>
          <cell r="AX97">
            <v>5</v>
          </cell>
          <cell r="AY97">
            <v>5</v>
          </cell>
          <cell r="AZ97">
            <v>0</v>
          </cell>
          <cell r="BA97">
            <v>0</v>
          </cell>
          <cell r="BB97">
            <v>84</v>
          </cell>
        </row>
        <row r="98">
          <cell r="B98" t="str">
            <v>麻章区</v>
          </cell>
          <cell r="C98">
            <v>1128</v>
          </cell>
          <cell r="D98">
            <v>0</v>
          </cell>
          <cell r="E98">
            <v>1128</v>
          </cell>
          <cell r="F98">
            <v>580</v>
          </cell>
          <cell r="G98">
            <v>1.9448275862068964</v>
          </cell>
          <cell r="H98" t="str">
            <v>1</v>
          </cell>
          <cell r="I98">
            <v>10152</v>
          </cell>
          <cell r="J98">
            <v>0</v>
          </cell>
          <cell r="L98">
            <v>0</v>
          </cell>
          <cell r="N98">
            <v>674</v>
          </cell>
          <cell r="O98">
            <v>16176</v>
          </cell>
          <cell r="P98">
            <v>674</v>
          </cell>
          <cell r="Q98">
            <v>587054</v>
          </cell>
          <cell r="R98">
            <v>400</v>
          </cell>
          <cell r="S98">
            <v>1.685</v>
          </cell>
          <cell r="T98" t="str">
            <v/>
          </cell>
          <cell r="U98">
            <v>0</v>
          </cell>
          <cell r="W98">
            <v>0</v>
          </cell>
          <cell r="Y98">
            <v>1</v>
          </cell>
          <cell r="Z98">
            <v>904</v>
          </cell>
          <cell r="AA98">
            <v>0.14491150442477876</v>
          </cell>
          <cell r="AB98">
            <v>131</v>
          </cell>
          <cell r="AC98">
            <v>0.14491150442477876</v>
          </cell>
          <cell r="AD98">
            <v>895</v>
          </cell>
          <cell r="AE98">
            <v>131</v>
          </cell>
          <cell r="AF98">
            <v>19</v>
          </cell>
          <cell r="AG98">
            <v>104</v>
          </cell>
          <cell r="AH98">
            <v>772</v>
          </cell>
          <cell r="AI98">
            <v>24</v>
          </cell>
          <cell r="AJ98">
            <v>0</v>
          </cell>
          <cell r="AK98">
            <v>871</v>
          </cell>
          <cell r="AL98">
            <v>7</v>
          </cell>
          <cell r="AM98">
            <v>9</v>
          </cell>
          <cell r="AN98">
            <v>3</v>
          </cell>
          <cell r="AO98">
            <v>5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9</v>
          </cell>
          <cell r="AV98">
            <v>0</v>
          </cell>
          <cell r="AW98">
            <v>3</v>
          </cell>
          <cell r="AX98">
            <v>3</v>
          </cell>
          <cell r="AY98">
            <v>3</v>
          </cell>
          <cell r="AZ98">
            <v>0</v>
          </cell>
          <cell r="BA98">
            <v>0</v>
          </cell>
          <cell r="BB98">
            <v>88</v>
          </cell>
        </row>
        <row r="99">
          <cell r="B99" t="str">
            <v>开发区</v>
          </cell>
          <cell r="C99">
            <v>1334</v>
          </cell>
          <cell r="D99">
            <v>0</v>
          </cell>
          <cell r="E99">
            <v>1334</v>
          </cell>
          <cell r="F99">
            <v>580</v>
          </cell>
          <cell r="G99">
            <v>2.3</v>
          </cell>
          <cell r="H99" t="str">
            <v>1</v>
          </cell>
          <cell r="I99">
            <v>0</v>
          </cell>
          <cell r="J99">
            <v>0</v>
          </cell>
          <cell r="L99">
            <v>0</v>
          </cell>
          <cell r="N99">
            <v>674</v>
          </cell>
          <cell r="O99">
            <v>32352</v>
          </cell>
          <cell r="P99">
            <v>674</v>
          </cell>
          <cell r="Q99">
            <v>729942</v>
          </cell>
          <cell r="R99">
            <v>400</v>
          </cell>
          <cell r="S99">
            <v>1.685</v>
          </cell>
          <cell r="T99" t="str">
            <v/>
          </cell>
          <cell r="U99">
            <v>0</v>
          </cell>
          <cell r="W99">
            <v>0</v>
          </cell>
          <cell r="Y99">
            <v>1</v>
          </cell>
          <cell r="Z99">
            <v>1131</v>
          </cell>
          <cell r="AA99">
            <v>0.1184792219274978</v>
          </cell>
          <cell r="AB99">
            <v>134</v>
          </cell>
          <cell r="AC99">
            <v>0.1184792219274978</v>
          </cell>
          <cell r="AD99">
            <v>1131</v>
          </cell>
          <cell r="AE99">
            <v>134</v>
          </cell>
          <cell r="AF99">
            <v>35</v>
          </cell>
          <cell r="AG99">
            <v>99</v>
          </cell>
          <cell r="AH99">
            <v>997</v>
          </cell>
          <cell r="AI99">
            <v>48</v>
          </cell>
          <cell r="AJ99">
            <v>4</v>
          </cell>
          <cell r="AK99">
            <v>1083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4</v>
          </cell>
          <cell r="AX99">
            <v>4</v>
          </cell>
          <cell r="AY99">
            <v>4</v>
          </cell>
          <cell r="AZ99">
            <v>0</v>
          </cell>
          <cell r="BA99">
            <v>0</v>
          </cell>
          <cell r="BB99">
            <v>84</v>
          </cell>
        </row>
        <row r="100">
          <cell r="B100" t="str">
            <v>南三区</v>
          </cell>
          <cell r="C100">
            <v>1293</v>
          </cell>
          <cell r="D100">
            <v>0</v>
          </cell>
          <cell r="E100">
            <v>1293</v>
          </cell>
          <cell r="F100">
            <v>580</v>
          </cell>
          <cell r="G100">
            <v>2.2293103448275864</v>
          </cell>
          <cell r="H100" t="str">
            <v>1</v>
          </cell>
          <cell r="I100">
            <v>6465</v>
          </cell>
          <cell r="J100">
            <v>0</v>
          </cell>
          <cell r="L100">
            <v>0</v>
          </cell>
          <cell r="N100">
            <v>674</v>
          </cell>
          <cell r="O100">
            <v>12806</v>
          </cell>
          <cell r="P100">
            <v>674</v>
          </cell>
          <cell r="Q100">
            <v>249380</v>
          </cell>
          <cell r="R100">
            <v>400</v>
          </cell>
          <cell r="S100">
            <v>1.685</v>
          </cell>
          <cell r="T100" t="str">
            <v/>
          </cell>
          <cell r="U100">
            <v>0</v>
          </cell>
          <cell r="W100">
            <v>0</v>
          </cell>
          <cell r="Y100">
            <v>1</v>
          </cell>
          <cell r="Z100">
            <v>394</v>
          </cell>
          <cell r="AA100">
            <v>0.09898477157360407</v>
          </cell>
          <cell r="AB100">
            <v>39</v>
          </cell>
          <cell r="AC100">
            <v>0.0532994923857868</v>
          </cell>
          <cell r="AD100">
            <v>389</v>
          </cell>
          <cell r="AE100">
            <v>21</v>
          </cell>
          <cell r="AF100">
            <v>17</v>
          </cell>
          <cell r="AG100">
            <v>4</v>
          </cell>
          <cell r="AH100">
            <v>368</v>
          </cell>
          <cell r="AI100">
            <v>19</v>
          </cell>
          <cell r="AJ100">
            <v>1</v>
          </cell>
          <cell r="AK100">
            <v>370</v>
          </cell>
          <cell r="AL100">
            <v>0</v>
          </cell>
          <cell r="AM100">
            <v>5</v>
          </cell>
          <cell r="AN100">
            <v>0</v>
          </cell>
          <cell r="AO100">
            <v>0</v>
          </cell>
          <cell r="AP100">
            <v>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5</v>
          </cell>
          <cell r="AV100">
            <v>0</v>
          </cell>
          <cell r="AW100">
            <v>1</v>
          </cell>
          <cell r="AX100">
            <v>1</v>
          </cell>
          <cell r="AY100">
            <v>0</v>
          </cell>
          <cell r="AZ100">
            <v>1</v>
          </cell>
          <cell r="BA100">
            <v>0</v>
          </cell>
          <cell r="BB100">
            <v>19</v>
          </cell>
        </row>
        <row r="101">
          <cell r="B101" t="str">
            <v>茂南区</v>
          </cell>
          <cell r="C101">
            <v>0</v>
          </cell>
          <cell r="D101">
            <v>0</v>
          </cell>
          <cell r="E101">
            <v>1325</v>
          </cell>
          <cell r="F101">
            <v>580</v>
          </cell>
          <cell r="G101">
            <v>2.2844827586206895</v>
          </cell>
          <cell r="H101" t="str">
            <v>1</v>
          </cell>
          <cell r="I101">
            <v>123225</v>
          </cell>
          <cell r="J101">
            <v>0</v>
          </cell>
          <cell r="L101">
            <v>0</v>
          </cell>
          <cell r="N101">
            <v>878</v>
          </cell>
          <cell r="O101">
            <v>122920</v>
          </cell>
          <cell r="P101">
            <v>731</v>
          </cell>
          <cell r="Q101">
            <v>1546796</v>
          </cell>
          <cell r="R101">
            <v>400</v>
          </cell>
          <cell r="S101">
            <v>1.8275</v>
          </cell>
          <cell r="T101" t="str">
            <v>1</v>
          </cell>
          <cell r="U101">
            <v>0</v>
          </cell>
          <cell r="W101">
            <v>0</v>
          </cell>
          <cell r="Y101">
            <v>1</v>
          </cell>
          <cell r="Z101">
            <v>2349</v>
          </cell>
          <cell r="AA101">
            <v>0.14985100042571306</v>
          </cell>
          <cell r="AB101">
            <v>352</v>
          </cell>
          <cell r="AC101">
            <v>0.3286504895700298</v>
          </cell>
          <cell r="AD101">
            <v>2256</v>
          </cell>
          <cell r="AE101">
            <v>772</v>
          </cell>
          <cell r="AF101">
            <v>547</v>
          </cell>
          <cell r="AG101">
            <v>225</v>
          </cell>
          <cell r="AH101">
            <v>1484</v>
          </cell>
          <cell r="AI101">
            <v>140</v>
          </cell>
          <cell r="AJ101">
            <v>45</v>
          </cell>
          <cell r="AK101">
            <v>2116</v>
          </cell>
          <cell r="AL101">
            <v>4</v>
          </cell>
          <cell r="AM101">
            <v>93</v>
          </cell>
          <cell r="AN101">
            <v>0</v>
          </cell>
          <cell r="AO101">
            <v>0</v>
          </cell>
          <cell r="AP101">
            <v>93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93</v>
          </cell>
          <cell r="AV101">
            <v>0</v>
          </cell>
          <cell r="AW101">
            <v>8</v>
          </cell>
          <cell r="AX101">
            <v>8</v>
          </cell>
          <cell r="AY101">
            <v>8</v>
          </cell>
          <cell r="AZ101">
            <v>0</v>
          </cell>
          <cell r="BA101">
            <v>0</v>
          </cell>
          <cell r="BB101">
            <v>283</v>
          </cell>
        </row>
        <row r="102">
          <cell r="B102" t="str">
            <v>电白区</v>
          </cell>
          <cell r="C102">
            <v>928</v>
          </cell>
          <cell r="D102">
            <v>5568</v>
          </cell>
          <cell r="E102">
            <v>928</v>
          </cell>
          <cell r="F102">
            <v>580</v>
          </cell>
          <cell r="G102">
            <v>1.6</v>
          </cell>
          <cell r="H102" t="str">
            <v/>
          </cell>
          <cell r="I102">
            <v>179104</v>
          </cell>
          <cell r="J102">
            <v>0</v>
          </cell>
          <cell r="L102">
            <v>0</v>
          </cell>
          <cell r="N102">
            <v>880</v>
          </cell>
          <cell r="O102">
            <v>96800</v>
          </cell>
          <cell r="P102">
            <v>735</v>
          </cell>
          <cell r="Q102">
            <v>4149810</v>
          </cell>
          <cell r="R102">
            <v>400</v>
          </cell>
          <cell r="S102">
            <v>1.8375</v>
          </cell>
          <cell r="T102" t="str">
            <v>1</v>
          </cell>
          <cell r="U102">
            <v>0</v>
          </cell>
          <cell r="W102">
            <v>0</v>
          </cell>
          <cell r="Y102">
            <v>1</v>
          </cell>
          <cell r="Z102">
            <v>5955</v>
          </cell>
          <cell r="AA102">
            <v>0.15482787573467674</v>
          </cell>
          <cell r="AB102">
            <v>922</v>
          </cell>
          <cell r="AC102">
            <v>0.15482787573467674</v>
          </cell>
          <cell r="AD102">
            <v>5756</v>
          </cell>
          <cell r="AE102">
            <v>922</v>
          </cell>
          <cell r="AF102">
            <v>251</v>
          </cell>
          <cell r="AG102">
            <v>624</v>
          </cell>
          <cell r="AH102">
            <v>4881</v>
          </cell>
          <cell r="AI102">
            <v>110</v>
          </cell>
          <cell r="AJ102">
            <v>24</v>
          </cell>
          <cell r="AK102">
            <v>5646</v>
          </cell>
          <cell r="AL102">
            <v>0</v>
          </cell>
          <cell r="AM102">
            <v>199</v>
          </cell>
          <cell r="AN102">
            <v>7</v>
          </cell>
          <cell r="AO102">
            <v>40</v>
          </cell>
          <cell r="AP102">
            <v>152</v>
          </cell>
          <cell r="AQ102">
            <v>6</v>
          </cell>
          <cell r="AR102">
            <v>4</v>
          </cell>
          <cell r="AS102">
            <v>0</v>
          </cell>
          <cell r="AT102">
            <v>0</v>
          </cell>
          <cell r="AU102">
            <v>193</v>
          </cell>
          <cell r="AV102">
            <v>0</v>
          </cell>
          <cell r="AW102">
            <v>18</v>
          </cell>
          <cell r="AX102">
            <v>18</v>
          </cell>
          <cell r="AY102">
            <v>18</v>
          </cell>
          <cell r="AZ102">
            <v>0</v>
          </cell>
          <cell r="BA102">
            <v>0</v>
          </cell>
          <cell r="BB102">
            <v>1006</v>
          </cell>
        </row>
        <row r="103">
          <cell r="B103" t="str">
            <v>信宜市</v>
          </cell>
          <cell r="C103">
            <v>0</v>
          </cell>
          <cell r="D103">
            <v>0</v>
          </cell>
          <cell r="E103">
            <v>928</v>
          </cell>
          <cell r="F103">
            <v>580</v>
          </cell>
          <cell r="G103">
            <v>1.6</v>
          </cell>
          <cell r="H103" t="str">
            <v/>
          </cell>
          <cell r="I103">
            <v>27840</v>
          </cell>
          <cell r="J103">
            <v>0</v>
          </cell>
          <cell r="L103">
            <v>0</v>
          </cell>
          <cell r="N103">
            <v>849</v>
          </cell>
          <cell r="O103">
            <v>245361</v>
          </cell>
          <cell r="P103">
            <v>707</v>
          </cell>
          <cell r="Q103">
            <v>4314114</v>
          </cell>
          <cell r="R103">
            <v>400</v>
          </cell>
          <cell r="S103">
            <v>1.7675</v>
          </cell>
          <cell r="T103" t="str">
            <v>1</v>
          </cell>
          <cell r="U103">
            <v>0</v>
          </cell>
          <cell r="W103">
            <v>0</v>
          </cell>
          <cell r="Y103">
            <v>1</v>
          </cell>
          <cell r="Z103">
            <v>6421</v>
          </cell>
          <cell r="AA103">
            <v>0.14997663915277995</v>
          </cell>
          <cell r="AB103">
            <v>963</v>
          </cell>
          <cell r="AC103">
            <v>0.1850179099828687</v>
          </cell>
          <cell r="AD103">
            <v>6391</v>
          </cell>
          <cell r="AE103">
            <v>1188</v>
          </cell>
          <cell r="AF103">
            <v>311</v>
          </cell>
          <cell r="AG103">
            <v>869</v>
          </cell>
          <cell r="AH103">
            <v>5211</v>
          </cell>
          <cell r="AI103">
            <v>289</v>
          </cell>
          <cell r="AJ103">
            <v>8</v>
          </cell>
          <cell r="AK103">
            <v>6102</v>
          </cell>
          <cell r="AL103">
            <v>0</v>
          </cell>
          <cell r="AM103">
            <v>30</v>
          </cell>
          <cell r="AN103">
            <v>6</v>
          </cell>
          <cell r="AO103">
            <v>2</v>
          </cell>
          <cell r="AP103">
            <v>22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30</v>
          </cell>
          <cell r="AV103">
            <v>0</v>
          </cell>
          <cell r="AW103">
            <v>21</v>
          </cell>
          <cell r="AX103">
            <v>21</v>
          </cell>
          <cell r="AY103">
            <v>21</v>
          </cell>
          <cell r="AZ103">
            <v>0</v>
          </cell>
          <cell r="BA103">
            <v>0</v>
          </cell>
          <cell r="BB103">
            <v>597</v>
          </cell>
        </row>
        <row r="104">
          <cell r="B104" t="str">
            <v>高州市</v>
          </cell>
          <cell r="C104">
            <v>928</v>
          </cell>
          <cell r="D104">
            <v>4640</v>
          </cell>
          <cell r="E104">
            <v>928</v>
          </cell>
          <cell r="F104">
            <v>580</v>
          </cell>
          <cell r="G104">
            <v>1.6</v>
          </cell>
          <cell r="H104" t="str">
            <v/>
          </cell>
          <cell r="I104">
            <v>11136</v>
          </cell>
          <cell r="J104">
            <v>0</v>
          </cell>
          <cell r="L104">
            <v>0</v>
          </cell>
          <cell r="N104">
            <v>874</v>
          </cell>
          <cell r="O104">
            <v>459724</v>
          </cell>
          <cell r="P104">
            <v>728</v>
          </cell>
          <cell r="Q104">
            <v>4470648</v>
          </cell>
          <cell r="R104">
            <v>400</v>
          </cell>
          <cell r="S104">
            <v>1.82</v>
          </cell>
          <cell r="T104" t="str">
            <v>1</v>
          </cell>
          <cell r="U104">
            <v>0</v>
          </cell>
          <cell r="W104">
            <v>0</v>
          </cell>
          <cell r="Y104">
            <v>1</v>
          </cell>
          <cell r="Z104">
            <v>6684</v>
          </cell>
          <cell r="AA104">
            <v>0.12971274685816875</v>
          </cell>
          <cell r="AB104">
            <v>867</v>
          </cell>
          <cell r="AC104">
            <v>0.12971274685816875</v>
          </cell>
          <cell r="AD104">
            <v>6667</v>
          </cell>
          <cell r="AE104">
            <v>867</v>
          </cell>
          <cell r="AF104">
            <v>266</v>
          </cell>
          <cell r="AG104">
            <v>600</v>
          </cell>
          <cell r="AH104">
            <v>5801</v>
          </cell>
          <cell r="AI104">
            <v>526</v>
          </cell>
          <cell r="AJ104">
            <v>157</v>
          </cell>
          <cell r="AK104">
            <v>6141</v>
          </cell>
          <cell r="AL104">
            <v>0</v>
          </cell>
          <cell r="AM104">
            <v>17</v>
          </cell>
          <cell r="AN104">
            <v>0</v>
          </cell>
          <cell r="AO104">
            <v>1</v>
          </cell>
          <cell r="AP104">
            <v>16</v>
          </cell>
          <cell r="AQ104">
            <v>5</v>
          </cell>
          <cell r="AR104">
            <v>1</v>
          </cell>
          <cell r="AS104">
            <v>0</v>
          </cell>
          <cell r="AT104">
            <v>0</v>
          </cell>
          <cell r="AU104">
            <v>12</v>
          </cell>
          <cell r="AV104">
            <v>0</v>
          </cell>
          <cell r="AW104">
            <v>32</v>
          </cell>
          <cell r="AX104">
            <v>32</v>
          </cell>
          <cell r="AY104">
            <v>32</v>
          </cell>
          <cell r="AZ104">
            <v>0</v>
          </cell>
          <cell r="BA104">
            <v>0</v>
          </cell>
          <cell r="BB104">
            <v>976</v>
          </cell>
        </row>
        <row r="105">
          <cell r="B105" t="str">
            <v>化州市</v>
          </cell>
          <cell r="C105">
            <v>0</v>
          </cell>
          <cell r="D105">
            <v>0</v>
          </cell>
          <cell r="E105">
            <v>928</v>
          </cell>
          <cell r="F105">
            <v>580</v>
          </cell>
          <cell r="G105">
            <v>1.6</v>
          </cell>
          <cell r="H105" t="str">
            <v/>
          </cell>
          <cell r="I105">
            <v>58464</v>
          </cell>
          <cell r="J105">
            <v>0</v>
          </cell>
          <cell r="L105">
            <v>0</v>
          </cell>
          <cell r="N105">
            <v>875</v>
          </cell>
          <cell r="O105">
            <v>293125</v>
          </cell>
          <cell r="P105">
            <v>730</v>
          </cell>
          <cell r="Q105">
            <v>5220960</v>
          </cell>
          <cell r="R105">
            <v>400</v>
          </cell>
          <cell r="S105">
            <v>1.825</v>
          </cell>
          <cell r="T105" t="str">
            <v>1</v>
          </cell>
          <cell r="U105">
            <v>0</v>
          </cell>
          <cell r="W105">
            <v>0</v>
          </cell>
          <cell r="Y105">
            <v>1</v>
          </cell>
          <cell r="Z105">
            <v>7550</v>
          </cell>
          <cell r="AA105">
            <v>0.15006622516556292</v>
          </cell>
          <cell r="AB105">
            <v>1133</v>
          </cell>
          <cell r="AC105">
            <v>0.22225165562913907</v>
          </cell>
          <cell r="AD105">
            <v>7487</v>
          </cell>
          <cell r="AE105">
            <v>1678</v>
          </cell>
          <cell r="AF105">
            <v>659</v>
          </cell>
          <cell r="AG105">
            <v>965</v>
          </cell>
          <cell r="AH105">
            <v>5863</v>
          </cell>
          <cell r="AI105">
            <v>335</v>
          </cell>
          <cell r="AJ105">
            <v>81</v>
          </cell>
          <cell r="AK105">
            <v>7152</v>
          </cell>
          <cell r="AL105">
            <v>0</v>
          </cell>
          <cell r="AM105">
            <v>63</v>
          </cell>
          <cell r="AN105">
            <v>16</v>
          </cell>
          <cell r="AO105">
            <v>38</v>
          </cell>
          <cell r="AP105">
            <v>9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63</v>
          </cell>
          <cell r="AV105">
            <v>0</v>
          </cell>
          <cell r="AW105">
            <v>21</v>
          </cell>
          <cell r="AX105">
            <v>21</v>
          </cell>
          <cell r="AY105">
            <v>21</v>
          </cell>
          <cell r="AZ105">
            <v>0</v>
          </cell>
          <cell r="BA105">
            <v>0</v>
          </cell>
          <cell r="BB105">
            <v>788</v>
          </cell>
        </row>
        <row r="106">
          <cell r="B106" t="str">
            <v>滨海新区</v>
          </cell>
          <cell r="C106">
            <v>0</v>
          </cell>
          <cell r="D106">
            <v>0</v>
          </cell>
          <cell r="E106">
            <v>928</v>
          </cell>
          <cell r="F106">
            <v>580</v>
          </cell>
          <cell r="G106">
            <v>1.6</v>
          </cell>
          <cell r="H106" t="str">
            <v/>
          </cell>
          <cell r="I106">
            <v>48256</v>
          </cell>
          <cell r="J106">
            <v>0</v>
          </cell>
          <cell r="L106">
            <v>0</v>
          </cell>
          <cell r="N106">
            <v>878</v>
          </cell>
          <cell r="O106">
            <v>11414</v>
          </cell>
          <cell r="P106">
            <v>731</v>
          </cell>
          <cell r="Q106">
            <v>689333</v>
          </cell>
          <cell r="R106">
            <v>400</v>
          </cell>
          <cell r="S106">
            <v>1.8275</v>
          </cell>
          <cell r="T106" t="str">
            <v>1</v>
          </cell>
          <cell r="U106">
            <v>0</v>
          </cell>
          <cell r="W106">
            <v>0</v>
          </cell>
          <cell r="Y106">
            <v>1</v>
          </cell>
          <cell r="Z106">
            <v>1008</v>
          </cell>
          <cell r="AA106">
            <v>0.1001984126984127</v>
          </cell>
          <cell r="AB106">
            <v>101</v>
          </cell>
          <cell r="AC106">
            <v>0.08928571428571429</v>
          </cell>
          <cell r="AD106">
            <v>956</v>
          </cell>
          <cell r="AE106">
            <v>90</v>
          </cell>
          <cell r="AF106">
            <v>26</v>
          </cell>
          <cell r="AG106">
            <v>57</v>
          </cell>
          <cell r="AH106">
            <v>873</v>
          </cell>
          <cell r="AI106">
            <v>13</v>
          </cell>
          <cell r="AJ106">
            <v>2</v>
          </cell>
          <cell r="AK106">
            <v>943</v>
          </cell>
          <cell r="AL106">
            <v>0</v>
          </cell>
          <cell r="AM106">
            <v>52</v>
          </cell>
          <cell r="AN106">
            <v>1</v>
          </cell>
          <cell r="AO106">
            <v>6</v>
          </cell>
          <cell r="AP106">
            <v>45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52</v>
          </cell>
          <cell r="AV106">
            <v>0</v>
          </cell>
          <cell r="AW106">
            <v>3</v>
          </cell>
          <cell r="AX106">
            <v>3</v>
          </cell>
          <cell r="AY106">
            <v>3</v>
          </cell>
          <cell r="AZ106">
            <v>0</v>
          </cell>
          <cell r="BA106">
            <v>0</v>
          </cell>
          <cell r="BB106">
            <v>15</v>
          </cell>
        </row>
        <row r="107">
          <cell r="B107" t="str">
            <v>高新区</v>
          </cell>
          <cell r="C107">
            <v>0</v>
          </cell>
          <cell r="D107">
            <v>0</v>
          </cell>
          <cell r="E107">
            <v>0</v>
          </cell>
          <cell r="F107">
            <v>896</v>
          </cell>
          <cell r="G107">
            <v>0</v>
          </cell>
          <cell r="H107" t="str">
            <v/>
          </cell>
          <cell r="I107">
            <v>0</v>
          </cell>
          <cell r="J107">
            <v>0</v>
          </cell>
          <cell r="L107">
            <v>0</v>
          </cell>
          <cell r="N107">
            <v>878</v>
          </cell>
          <cell r="O107">
            <v>11414</v>
          </cell>
          <cell r="P107">
            <v>731</v>
          </cell>
          <cell r="Q107">
            <v>196639</v>
          </cell>
          <cell r="R107">
            <v>0</v>
          </cell>
          <cell r="U107">
            <v>0</v>
          </cell>
          <cell r="W107">
            <v>0</v>
          </cell>
          <cell r="Y107">
            <v>1</v>
          </cell>
          <cell r="Z107">
            <v>282</v>
          </cell>
          <cell r="AA107">
            <v>0.14893617021276595</v>
          </cell>
          <cell r="AB107">
            <v>42</v>
          </cell>
          <cell r="AC107">
            <v>0.2765957446808511</v>
          </cell>
          <cell r="AD107">
            <v>282</v>
          </cell>
          <cell r="AE107">
            <v>78</v>
          </cell>
          <cell r="AF107">
            <v>18</v>
          </cell>
          <cell r="AG107">
            <v>60</v>
          </cell>
          <cell r="AH107">
            <v>204</v>
          </cell>
          <cell r="AI107">
            <v>13</v>
          </cell>
          <cell r="AJ107">
            <v>2</v>
          </cell>
          <cell r="AK107">
            <v>269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1</v>
          </cell>
          <cell r="AX107">
            <v>1</v>
          </cell>
          <cell r="AY107">
            <v>1</v>
          </cell>
          <cell r="AZ107">
            <v>0</v>
          </cell>
          <cell r="BA107">
            <v>0</v>
          </cell>
          <cell r="BB107">
            <v>40</v>
          </cell>
        </row>
        <row r="108">
          <cell r="B108" t="str">
            <v>端州区</v>
          </cell>
          <cell r="C108">
            <v>1675</v>
          </cell>
          <cell r="D108">
            <v>3350</v>
          </cell>
          <cell r="E108">
            <v>1675</v>
          </cell>
          <cell r="F108">
            <v>680</v>
          </cell>
          <cell r="G108">
            <v>2.463235294117647</v>
          </cell>
          <cell r="H108" t="str">
            <v>1</v>
          </cell>
          <cell r="I108">
            <v>40200</v>
          </cell>
          <cell r="J108">
            <v>0</v>
          </cell>
          <cell r="L108">
            <v>0</v>
          </cell>
          <cell r="N108">
            <v>1675</v>
          </cell>
          <cell r="O108">
            <v>10050</v>
          </cell>
          <cell r="P108">
            <v>1675</v>
          </cell>
          <cell r="Q108">
            <v>13400</v>
          </cell>
          <cell r="R108">
            <v>680</v>
          </cell>
          <cell r="S108">
            <v>2.463235294117647</v>
          </cell>
          <cell r="T108" t="str">
            <v>1</v>
          </cell>
          <cell r="U108">
            <v>0</v>
          </cell>
          <cell r="W108">
            <v>0</v>
          </cell>
          <cell r="Y108">
            <v>1</v>
          </cell>
          <cell r="Z108">
            <v>40</v>
          </cell>
          <cell r="AA108">
            <v>0.15</v>
          </cell>
          <cell r="AB108">
            <v>6</v>
          </cell>
          <cell r="AC108">
            <v>0.225</v>
          </cell>
          <cell r="AD108">
            <v>14</v>
          </cell>
          <cell r="AE108">
            <v>9</v>
          </cell>
          <cell r="AF108">
            <v>1</v>
          </cell>
          <cell r="AG108">
            <v>2</v>
          </cell>
          <cell r="AH108">
            <v>11</v>
          </cell>
          <cell r="AI108">
            <v>6</v>
          </cell>
          <cell r="AJ108">
            <v>3</v>
          </cell>
          <cell r="AK108">
            <v>8</v>
          </cell>
          <cell r="AL108">
            <v>6</v>
          </cell>
          <cell r="AM108">
            <v>26</v>
          </cell>
          <cell r="AN108">
            <v>0</v>
          </cell>
          <cell r="AO108">
            <v>6</v>
          </cell>
          <cell r="AP108">
            <v>20</v>
          </cell>
          <cell r="AQ108">
            <v>2</v>
          </cell>
          <cell r="AR108">
            <v>2</v>
          </cell>
          <cell r="AS108">
            <v>2</v>
          </cell>
          <cell r="AT108">
            <v>0</v>
          </cell>
          <cell r="AU108">
            <v>24</v>
          </cell>
          <cell r="AV108">
            <v>2</v>
          </cell>
          <cell r="AW108">
            <v>1</v>
          </cell>
          <cell r="AX108">
            <v>1</v>
          </cell>
          <cell r="AY108">
            <v>1</v>
          </cell>
          <cell r="AZ108">
            <v>0</v>
          </cell>
          <cell r="BA108">
            <v>0</v>
          </cell>
          <cell r="BB108">
            <v>69</v>
          </cell>
        </row>
        <row r="109">
          <cell r="B109" t="str">
            <v>鼎湖区</v>
          </cell>
          <cell r="C109">
            <v>1203</v>
          </cell>
          <cell r="D109">
            <v>4812</v>
          </cell>
          <cell r="E109">
            <v>1203</v>
          </cell>
          <cell r="F109">
            <v>680</v>
          </cell>
          <cell r="G109">
            <v>1.7691176470588235</v>
          </cell>
          <cell r="H109" t="str">
            <v>1</v>
          </cell>
          <cell r="I109">
            <v>4812</v>
          </cell>
          <cell r="J109">
            <v>0</v>
          </cell>
          <cell r="L109">
            <v>0</v>
          </cell>
          <cell r="N109">
            <v>1203</v>
          </cell>
          <cell r="O109">
            <v>15639</v>
          </cell>
          <cell r="P109">
            <v>1203</v>
          </cell>
          <cell r="Q109">
            <v>108270</v>
          </cell>
          <cell r="R109">
            <v>680</v>
          </cell>
          <cell r="S109">
            <v>1.7691176470588235</v>
          </cell>
          <cell r="T109" t="str">
            <v>1</v>
          </cell>
          <cell r="U109">
            <v>0</v>
          </cell>
          <cell r="W109">
            <v>0</v>
          </cell>
          <cell r="Y109">
            <v>1</v>
          </cell>
          <cell r="Z109">
            <v>111</v>
          </cell>
          <cell r="AA109">
            <v>0.14414414414414414</v>
          </cell>
          <cell r="AB109">
            <v>16</v>
          </cell>
          <cell r="AC109">
            <v>0.14414414414414414</v>
          </cell>
          <cell r="AD109">
            <v>103</v>
          </cell>
          <cell r="AE109">
            <v>16</v>
          </cell>
          <cell r="AF109">
            <v>7</v>
          </cell>
          <cell r="AG109">
            <v>8</v>
          </cell>
          <cell r="AH109">
            <v>96</v>
          </cell>
          <cell r="AI109">
            <v>13</v>
          </cell>
          <cell r="AJ109">
            <v>5</v>
          </cell>
          <cell r="AK109">
            <v>90</v>
          </cell>
          <cell r="AL109">
            <v>0</v>
          </cell>
          <cell r="AM109">
            <v>8</v>
          </cell>
          <cell r="AN109">
            <v>0</v>
          </cell>
          <cell r="AO109">
            <v>1</v>
          </cell>
          <cell r="AP109">
            <v>7</v>
          </cell>
          <cell r="AQ109">
            <v>4</v>
          </cell>
          <cell r="AR109">
            <v>1</v>
          </cell>
          <cell r="AS109">
            <v>4</v>
          </cell>
          <cell r="AT109">
            <v>0</v>
          </cell>
          <cell r="AU109">
            <v>4</v>
          </cell>
          <cell r="AV109">
            <v>0</v>
          </cell>
          <cell r="AW109">
            <v>6</v>
          </cell>
          <cell r="AX109">
            <v>6</v>
          </cell>
          <cell r="AY109">
            <v>6</v>
          </cell>
          <cell r="AZ109">
            <v>0</v>
          </cell>
          <cell r="BA109">
            <v>0</v>
          </cell>
          <cell r="BB109">
            <v>475</v>
          </cell>
        </row>
        <row r="110">
          <cell r="B110" t="str">
            <v>高要区</v>
          </cell>
          <cell r="C110">
            <v>1188</v>
          </cell>
          <cell r="D110">
            <v>0</v>
          </cell>
          <cell r="E110">
            <v>1088</v>
          </cell>
          <cell r="F110">
            <v>680</v>
          </cell>
          <cell r="G110">
            <v>1.6</v>
          </cell>
          <cell r="H110" t="str">
            <v/>
          </cell>
          <cell r="I110">
            <v>71808</v>
          </cell>
          <cell r="J110">
            <v>0</v>
          </cell>
          <cell r="L110">
            <v>0</v>
          </cell>
          <cell r="N110">
            <v>1188</v>
          </cell>
          <cell r="O110">
            <v>146124</v>
          </cell>
          <cell r="P110">
            <v>1088</v>
          </cell>
          <cell r="Q110">
            <v>2030208</v>
          </cell>
          <cell r="R110">
            <v>680</v>
          </cell>
          <cell r="S110">
            <v>1.6</v>
          </cell>
          <cell r="T110" t="str">
            <v/>
          </cell>
          <cell r="U110">
            <v>0</v>
          </cell>
          <cell r="W110">
            <v>0</v>
          </cell>
          <cell r="Y110">
            <v>1</v>
          </cell>
          <cell r="Z110">
            <v>2055</v>
          </cell>
          <cell r="AA110">
            <v>0.10510948905109489</v>
          </cell>
          <cell r="AB110">
            <v>216</v>
          </cell>
          <cell r="AC110">
            <v>0.10510948905109489</v>
          </cell>
          <cell r="AD110">
            <v>1989</v>
          </cell>
          <cell r="AE110">
            <v>216</v>
          </cell>
          <cell r="AF110">
            <v>96</v>
          </cell>
          <cell r="AG110">
            <v>109</v>
          </cell>
          <cell r="AH110">
            <v>1784</v>
          </cell>
          <cell r="AI110">
            <v>123</v>
          </cell>
          <cell r="AJ110">
            <v>19</v>
          </cell>
          <cell r="AK110">
            <v>1866</v>
          </cell>
          <cell r="AL110">
            <v>0</v>
          </cell>
          <cell r="AM110">
            <v>66</v>
          </cell>
          <cell r="AN110">
            <v>5</v>
          </cell>
          <cell r="AO110">
            <v>6</v>
          </cell>
          <cell r="AP110">
            <v>55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66</v>
          </cell>
          <cell r="AV110">
            <v>0</v>
          </cell>
          <cell r="AW110">
            <v>16</v>
          </cell>
          <cell r="AX110">
            <v>16</v>
          </cell>
          <cell r="AY110">
            <v>16</v>
          </cell>
          <cell r="AZ110">
            <v>0</v>
          </cell>
          <cell r="BA110">
            <v>0</v>
          </cell>
          <cell r="BB110">
            <v>451</v>
          </cell>
        </row>
        <row r="111">
          <cell r="B111" t="str">
            <v>四会市</v>
          </cell>
          <cell r="C111">
            <v>1148</v>
          </cell>
          <cell r="D111">
            <v>11480</v>
          </cell>
          <cell r="E111">
            <v>1148</v>
          </cell>
          <cell r="F111">
            <v>680</v>
          </cell>
          <cell r="G111">
            <v>1.688235294117647</v>
          </cell>
          <cell r="H111" t="str">
            <v/>
          </cell>
          <cell r="I111">
            <v>20664</v>
          </cell>
          <cell r="J111">
            <v>0</v>
          </cell>
          <cell r="L111">
            <v>0</v>
          </cell>
          <cell r="N111">
            <v>1148</v>
          </cell>
          <cell r="O111">
            <v>336364</v>
          </cell>
          <cell r="P111">
            <v>1148</v>
          </cell>
          <cell r="Q111">
            <v>1079120</v>
          </cell>
          <cell r="R111">
            <v>680</v>
          </cell>
          <cell r="S111">
            <v>1.688235294117647</v>
          </cell>
          <cell r="T111" t="str">
            <v/>
          </cell>
          <cell r="U111">
            <v>0</v>
          </cell>
          <cell r="W111">
            <v>0</v>
          </cell>
          <cell r="Y111">
            <v>1</v>
          </cell>
          <cell r="Z111">
            <v>1261</v>
          </cell>
          <cell r="AA111">
            <v>0.14670896114195084</v>
          </cell>
          <cell r="AB111">
            <v>185</v>
          </cell>
          <cell r="AC111">
            <v>0.14670896114195084</v>
          </cell>
          <cell r="AD111">
            <v>1233</v>
          </cell>
          <cell r="AE111">
            <v>185</v>
          </cell>
          <cell r="AF111">
            <v>67</v>
          </cell>
          <cell r="AG111">
            <v>101</v>
          </cell>
          <cell r="AH111">
            <v>1065</v>
          </cell>
          <cell r="AI111">
            <v>293</v>
          </cell>
          <cell r="AJ111">
            <v>71</v>
          </cell>
          <cell r="AK111">
            <v>940</v>
          </cell>
          <cell r="AL111">
            <v>0</v>
          </cell>
          <cell r="AM111">
            <v>28</v>
          </cell>
          <cell r="AN111">
            <v>13</v>
          </cell>
          <cell r="AO111">
            <v>4</v>
          </cell>
          <cell r="AP111">
            <v>11</v>
          </cell>
          <cell r="AQ111">
            <v>10</v>
          </cell>
          <cell r="AR111">
            <v>4</v>
          </cell>
          <cell r="AS111">
            <v>10</v>
          </cell>
          <cell r="AT111">
            <v>0</v>
          </cell>
          <cell r="AU111">
            <v>18</v>
          </cell>
          <cell r="AV111">
            <v>0</v>
          </cell>
          <cell r="AW111">
            <v>13</v>
          </cell>
          <cell r="AX111">
            <v>13</v>
          </cell>
          <cell r="AY111">
            <v>13</v>
          </cell>
          <cell r="AZ111">
            <v>0</v>
          </cell>
          <cell r="BA111">
            <v>0</v>
          </cell>
          <cell r="BB111">
            <v>769</v>
          </cell>
        </row>
        <row r="112">
          <cell r="B112" t="str">
            <v>广宁县</v>
          </cell>
          <cell r="C112">
            <v>960</v>
          </cell>
          <cell r="D112">
            <v>0</v>
          </cell>
          <cell r="E112">
            <v>960</v>
          </cell>
          <cell r="F112">
            <v>600</v>
          </cell>
          <cell r="G112">
            <v>1.6</v>
          </cell>
          <cell r="H112" t="str">
            <v/>
          </cell>
          <cell r="I112">
            <v>4800</v>
          </cell>
          <cell r="J112">
            <v>0</v>
          </cell>
          <cell r="L112">
            <v>0</v>
          </cell>
          <cell r="N112">
            <v>800</v>
          </cell>
          <cell r="O112">
            <v>155200</v>
          </cell>
          <cell r="P112">
            <v>800</v>
          </cell>
          <cell r="Q112">
            <v>1790400</v>
          </cell>
          <cell r="R112">
            <v>500</v>
          </cell>
          <cell r="S112">
            <v>1.6</v>
          </cell>
          <cell r="T112" t="str">
            <v/>
          </cell>
          <cell r="U112">
            <v>0</v>
          </cell>
          <cell r="W112">
            <v>0</v>
          </cell>
          <cell r="Y112">
            <v>1</v>
          </cell>
          <cell r="Z112">
            <v>2437</v>
          </cell>
          <cell r="AA112">
            <v>0.10012310217480509</v>
          </cell>
          <cell r="AB112">
            <v>244</v>
          </cell>
          <cell r="AC112">
            <v>0.05293393516618793</v>
          </cell>
          <cell r="AD112">
            <v>2432</v>
          </cell>
          <cell r="AE112">
            <v>129</v>
          </cell>
          <cell r="AF112">
            <v>61</v>
          </cell>
          <cell r="AG112">
            <v>68</v>
          </cell>
          <cell r="AH112">
            <v>2303</v>
          </cell>
          <cell r="AI112">
            <v>194</v>
          </cell>
          <cell r="AJ112">
            <v>43</v>
          </cell>
          <cell r="AK112">
            <v>2238</v>
          </cell>
          <cell r="AL112">
            <v>0</v>
          </cell>
          <cell r="AM112">
            <v>5</v>
          </cell>
          <cell r="AP112">
            <v>5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5</v>
          </cell>
          <cell r="AV112">
            <v>0</v>
          </cell>
          <cell r="AW112">
            <v>16</v>
          </cell>
          <cell r="AX112">
            <v>16</v>
          </cell>
          <cell r="AY112">
            <v>16</v>
          </cell>
          <cell r="AZ112">
            <v>0</v>
          </cell>
          <cell r="BA112">
            <v>0</v>
          </cell>
          <cell r="BB112">
            <v>475</v>
          </cell>
        </row>
        <row r="113">
          <cell r="B113" t="str">
            <v>德庆县</v>
          </cell>
          <cell r="C113">
            <v>966</v>
          </cell>
          <cell r="D113">
            <v>0</v>
          </cell>
          <cell r="E113">
            <v>966</v>
          </cell>
          <cell r="F113">
            <v>600</v>
          </cell>
          <cell r="G113">
            <v>1.61</v>
          </cell>
          <cell r="H113" t="str">
            <v/>
          </cell>
          <cell r="I113">
            <v>7728</v>
          </cell>
          <cell r="J113">
            <v>0</v>
          </cell>
          <cell r="L113">
            <v>0</v>
          </cell>
          <cell r="N113">
            <v>966</v>
          </cell>
          <cell r="O113">
            <v>130410</v>
          </cell>
          <cell r="P113">
            <v>966</v>
          </cell>
          <cell r="Q113">
            <v>2144520</v>
          </cell>
          <cell r="R113">
            <v>500</v>
          </cell>
          <cell r="S113">
            <v>1.932</v>
          </cell>
          <cell r="T113" t="str">
            <v>1</v>
          </cell>
          <cell r="U113">
            <v>0</v>
          </cell>
          <cell r="W113">
            <v>0</v>
          </cell>
          <cell r="Y113">
            <v>1</v>
          </cell>
          <cell r="Z113">
            <v>2363</v>
          </cell>
          <cell r="AA113">
            <v>0.14980956411341514</v>
          </cell>
          <cell r="AB113">
            <v>354</v>
          </cell>
          <cell r="AC113">
            <v>0.28480744815911974</v>
          </cell>
          <cell r="AD113">
            <v>2355</v>
          </cell>
          <cell r="AE113">
            <v>673</v>
          </cell>
          <cell r="AF113">
            <v>342</v>
          </cell>
          <cell r="AG113">
            <v>327</v>
          </cell>
          <cell r="AH113">
            <v>1686</v>
          </cell>
          <cell r="AI113">
            <v>135</v>
          </cell>
          <cell r="AJ113">
            <v>18</v>
          </cell>
          <cell r="AK113">
            <v>2220</v>
          </cell>
          <cell r="AL113">
            <v>0</v>
          </cell>
          <cell r="AM113">
            <v>8</v>
          </cell>
          <cell r="AN113">
            <v>0</v>
          </cell>
          <cell r="AO113">
            <v>4</v>
          </cell>
          <cell r="AP113">
            <v>4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</v>
          </cell>
          <cell r="AV113">
            <v>0</v>
          </cell>
          <cell r="AW113">
            <v>11</v>
          </cell>
          <cell r="AX113">
            <v>11</v>
          </cell>
          <cell r="AY113">
            <v>11</v>
          </cell>
          <cell r="AZ113">
            <v>0</v>
          </cell>
          <cell r="BA113">
            <v>0</v>
          </cell>
          <cell r="BB113">
            <v>398</v>
          </cell>
        </row>
        <row r="114">
          <cell r="B114" t="str">
            <v>封开县</v>
          </cell>
          <cell r="C114">
            <v>960</v>
          </cell>
          <cell r="D114">
            <v>1920</v>
          </cell>
          <cell r="E114">
            <v>960</v>
          </cell>
          <cell r="F114">
            <v>600</v>
          </cell>
          <cell r="G114">
            <v>1.6</v>
          </cell>
          <cell r="H114" t="str">
            <v/>
          </cell>
          <cell r="I114">
            <v>29760</v>
          </cell>
          <cell r="J114">
            <v>0</v>
          </cell>
          <cell r="L114">
            <v>0</v>
          </cell>
          <cell r="N114">
            <v>800</v>
          </cell>
          <cell r="O114">
            <v>123200</v>
          </cell>
          <cell r="P114">
            <v>800</v>
          </cell>
          <cell r="Q114">
            <v>1335200</v>
          </cell>
          <cell r="R114">
            <v>500</v>
          </cell>
          <cell r="S114">
            <v>1.6</v>
          </cell>
          <cell r="T114" t="str">
            <v/>
          </cell>
          <cell r="U114">
            <v>0</v>
          </cell>
          <cell r="W114">
            <v>0</v>
          </cell>
          <cell r="Y114">
            <v>1</v>
          </cell>
          <cell r="Z114">
            <v>1856</v>
          </cell>
          <cell r="AA114">
            <v>0.10021551724137931</v>
          </cell>
          <cell r="AB114">
            <v>186</v>
          </cell>
          <cell r="AC114">
            <v>0.06196120689655173</v>
          </cell>
          <cell r="AD114">
            <v>1823</v>
          </cell>
          <cell r="AE114">
            <v>115</v>
          </cell>
          <cell r="AF114">
            <v>40</v>
          </cell>
          <cell r="AG114">
            <v>75</v>
          </cell>
          <cell r="AH114">
            <v>1708</v>
          </cell>
          <cell r="AI114">
            <v>154</v>
          </cell>
          <cell r="AJ114">
            <v>23</v>
          </cell>
          <cell r="AK114">
            <v>1669</v>
          </cell>
          <cell r="AL114">
            <v>0</v>
          </cell>
          <cell r="AM114">
            <v>33</v>
          </cell>
          <cell r="AN114">
            <v>0</v>
          </cell>
          <cell r="AO114">
            <v>0</v>
          </cell>
          <cell r="AP114">
            <v>33</v>
          </cell>
          <cell r="AQ114">
            <v>2</v>
          </cell>
          <cell r="AR114">
            <v>0</v>
          </cell>
          <cell r="AS114">
            <v>2</v>
          </cell>
          <cell r="AT114">
            <v>0</v>
          </cell>
          <cell r="AU114">
            <v>31</v>
          </cell>
          <cell r="AV114">
            <v>0</v>
          </cell>
          <cell r="AW114">
            <v>16</v>
          </cell>
          <cell r="AX114">
            <v>16</v>
          </cell>
          <cell r="AY114">
            <v>16</v>
          </cell>
          <cell r="AZ114">
            <v>0</v>
          </cell>
          <cell r="BA114">
            <v>0</v>
          </cell>
          <cell r="BB114">
            <v>480</v>
          </cell>
        </row>
        <row r="115">
          <cell r="B115" t="str">
            <v>怀集县</v>
          </cell>
          <cell r="C115">
            <v>960</v>
          </cell>
          <cell r="D115">
            <v>2880</v>
          </cell>
          <cell r="E115">
            <v>960</v>
          </cell>
          <cell r="F115">
            <v>600</v>
          </cell>
          <cell r="G115">
            <v>1.6</v>
          </cell>
          <cell r="H115" t="str">
            <v/>
          </cell>
          <cell r="I115">
            <v>15360</v>
          </cell>
          <cell r="J115">
            <v>0</v>
          </cell>
          <cell r="L115">
            <v>0</v>
          </cell>
          <cell r="N115">
            <v>960</v>
          </cell>
          <cell r="O115">
            <v>168000</v>
          </cell>
          <cell r="P115">
            <v>800</v>
          </cell>
          <cell r="Q115">
            <v>2939200</v>
          </cell>
          <cell r="R115">
            <v>500</v>
          </cell>
          <cell r="S115">
            <v>1.6</v>
          </cell>
          <cell r="T115" t="str">
            <v/>
          </cell>
          <cell r="U115">
            <v>0</v>
          </cell>
          <cell r="W115">
            <v>0</v>
          </cell>
          <cell r="Y115">
            <v>1</v>
          </cell>
          <cell r="Z115">
            <v>3868</v>
          </cell>
          <cell r="AA115">
            <v>0.140382626680455</v>
          </cell>
          <cell r="AB115">
            <v>543</v>
          </cell>
          <cell r="AC115">
            <v>0.140382626680455</v>
          </cell>
          <cell r="AD115">
            <v>3849</v>
          </cell>
          <cell r="AE115">
            <v>543</v>
          </cell>
          <cell r="AF115">
            <v>93</v>
          </cell>
          <cell r="AG115">
            <v>432</v>
          </cell>
          <cell r="AH115">
            <v>3324</v>
          </cell>
          <cell r="AI115">
            <v>175</v>
          </cell>
          <cell r="AJ115">
            <v>24</v>
          </cell>
          <cell r="AK115">
            <v>3674</v>
          </cell>
          <cell r="AL115">
            <v>0</v>
          </cell>
          <cell r="AM115">
            <v>19</v>
          </cell>
          <cell r="AN115">
            <v>16</v>
          </cell>
          <cell r="AO115">
            <v>2</v>
          </cell>
          <cell r="AP115">
            <v>1</v>
          </cell>
          <cell r="AQ115">
            <v>3</v>
          </cell>
          <cell r="AR115">
            <v>1</v>
          </cell>
          <cell r="AS115">
            <v>3</v>
          </cell>
          <cell r="AT115">
            <v>0</v>
          </cell>
          <cell r="AU115">
            <v>16</v>
          </cell>
          <cell r="AV115">
            <v>0</v>
          </cell>
          <cell r="AW115">
            <v>19</v>
          </cell>
          <cell r="AX115">
            <v>19</v>
          </cell>
          <cell r="AY115">
            <v>19</v>
          </cell>
          <cell r="AZ115">
            <v>0</v>
          </cell>
          <cell r="BA115">
            <v>0</v>
          </cell>
          <cell r="BB115">
            <v>576</v>
          </cell>
        </row>
        <row r="116">
          <cell r="B116" t="str">
            <v>高新区</v>
          </cell>
          <cell r="C116">
            <v>2500</v>
          </cell>
          <cell r="D116">
            <v>2500</v>
          </cell>
          <cell r="E116">
            <v>2500</v>
          </cell>
          <cell r="F116">
            <v>896</v>
          </cell>
          <cell r="G116">
            <v>2.7901785714285716</v>
          </cell>
          <cell r="H116" t="str">
            <v>1</v>
          </cell>
          <cell r="I116">
            <v>7500</v>
          </cell>
          <cell r="J116">
            <v>0</v>
          </cell>
          <cell r="L116">
            <v>0</v>
          </cell>
          <cell r="N116">
            <v>2500</v>
          </cell>
          <cell r="O116">
            <v>5000</v>
          </cell>
          <cell r="P116">
            <v>2500</v>
          </cell>
          <cell r="Q116">
            <v>0</v>
          </cell>
          <cell r="R116">
            <v>0</v>
          </cell>
          <cell r="U116">
            <v>0</v>
          </cell>
          <cell r="W116">
            <v>0</v>
          </cell>
          <cell r="Y116">
            <v>1</v>
          </cell>
          <cell r="Z116">
            <v>6</v>
          </cell>
          <cell r="AA116">
            <v>0.16666666666666666</v>
          </cell>
          <cell r="AB116">
            <v>1</v>
          </cell>
          <cell r="AC116">
            <v>0.16666666666666666</v>
          </cell>
          <cell r="AD116">
            <v>2</v>
          </cell>
          <cell r="AE116">
            <v>1</v>
          </cell>
          <cell r="AF116">
            <v>0</v>
          </cell>
          <cell r="AG116">
            <v>0</v>
          </cell>
          <cell r="AH116">
            <v>2</v>
          </cell>
          <cell r="AI116">
            <v>2</v>
          </cell>
          <cell r="AJ116">
            <v>0</v>
          </cell>
          <cell r="AK116">
            <v>0</v>
          </cell>
          <cell r="AL116">
            <v>0</v>
          </cell>
          <cell r="AM116">
            <v>4</v>
          </cell>
          <cell r="AN116">
            <v>0</v>
          </cell>
          <cell r="AO116">
            <v>1</v>
          </cell>
          <cell r="AP116">
            <v>3</v>
          </cell>
          <cell r="AQ116">
            <v>1</v>
          </cell>
          <cell r="AR116">
            <v>1</v>
          </cell>
          <cell r="AS116">
            <v>1</v>
          </cell>
          <cell r="AT116">
            <v>0</v>
          </cell>
          <cell r="AU116">
            <v>3</v>
          </cell>
          <cell r="AV116">
            <v>0</v>
          </cell>
          <cell r="AW116">
            <v>1</v>
          </cell>
          <cell r="AX116">
            <v>1</v>
          </cell>
          <cell r="AY116">
            <v>1</v>
          </cell>
          <cell r="AZ116">
            <v>0</v>
          </cell>
          <cell r="BA116">
            <v>0</v>
          </cell>
          <cell r="BB116">
            <v>40</v>
          </cell>
        </row>
        <row r="117">
          <cell r="B117" t="str">
            <v>清城区</v>
          </cell>
          <cell r="C117">
            <v>976</v>
          </cell>
          <cell r="D117">
            <v>12688</v>
          </cell>
          <cell r="E117">
            <v>976</v>
          </cell>
          <cell r="F117">
            <v>610</v>
          </cell>
          <cell r="G117">
            <v>1.6</v>
          </cell>
          <cell r="H117" t="str">
            <v/>
          </cell>
          <cell r="I117">
            <v>93696</v>
          </cell>
          <cell r="J117">
            <v>976</v>
          </cell>
          <cell r="L117">
            <v>976</v>
          </cell>
          <cell r="N117">
            <v>750</v>
          </cell>
          <cell r="O117">
            <v>117750</v>
          </cell>
          <cell r="P117">
            <v>750</v>
          </cell>
          <cell r="Q117">
            <v>1412250</v>
          </cell>
          <cell r="R117">
            <v>460</v>
          </cell>
          <cell r="S117">
            <v>1.6304347826086956</v>
          </cell>
          <cell r="T117" t="str">
            <v/>
          </cell>
          <cell r="U117">
            <v>750</v>
          </cell>
          <cell r="W117">
            <v>750</v>
          </cell>
          <cell r="Y117">
            <v>1</v>
          </cell>
          <cell r="Z117">
            <v>2149</v>
          </cell>
          <cell r="AA117">
            <v>0.1498371335504886</v>
          </cell>
          <cell r="AB117">
            <v>322</v>
          </cell>
          <cell r="AC117">
            <v>0.5044206607724523</v>
          </cell>
          <cell r="AD117">
            <v>2040</v>
          </cell>
          <cell r="AE117">
            <v>1084</v>
          </cell>
          <cell r="AF117">
            <v>291</v>
          </cell>
          <cell r="AG117">
            <v>751</v>
          </cell>
          <cell r="AH117">
            <v>889</v>
          </cell>
          <cell r="AI117">
            <v>157</v>
          </cell>
          <cell r="AJ117">
            <v>103</v>
          </cell>
          <cell r="AK117">
            <v>1883</v>
          </cell>
          <cell r="AL117">
            <v>0</v>
          </cell>
          <cell r="AM117">
            <v>109</v>
          </cell>
          <cell r="AN117">
            <v>16</v>
          </cell>
          <cell r="AO117">
            <v>26</v>
          </cell>
          <cell r="AP117">
            <v>67</v>
          </cell>
          <cell r="AQ117">
            <v>13</v>
          </cell>
          <cell r="AR117">
            <v>7</v>
          </cell>
          <cell r="AS117">
            <v>10</v>
          </cell>
          <cell r="AT117">
            <v>3</v>
          </cell>
          <cell r="AU117">
            <v>96</v>
          </cell>
          <cell r="AV117">
            <v>0</v>
          </cell>
          <cell r="AW117">
            <v>7</v>
          </cell>
          <cell r="AX117">
            <v>7</v>
          </cell>
          <cell r="AY117">
            <v>7</v>
          </cell>
          <cell r="AZ117">
            <v>0</v>
          </cell>
          <cell r="BA117">
            <v>0</v>
          </cell>
          <cell r="BB117">
            <v>820</v>
          </cell>
        </row>
        <row r="118">
          <cell r="B118" t="str">
            <v>清新区</v>
          </cell>
          <cell r="C118">
            <v>928</v>
          </cell>
          <cell r="D118">
            <v>928</v>
          </cell>
          <cell r="E118">
            <v>928</v>
          </cell>
          <cell r="F118">
            <v>580</v>
          </cell>
          <cell r="G118">
            <v>1.6</v>
          </cell>
          <cell r="H118" t="str">
            <v/>
          </cell>
          <cell r="I118">
            <v>29696</v>
          </cell>
          <cell r="J118">
            <v>0</v>
          </cell>
          <cell r="L118">
            <v>0</v>
          </cell>
          <cell r="N118">
            <v>674</v>
          </cell>
          <cell r="O118">
            <v>109862</v>
          </cell>
          <cell r="P118">
            <v>674</v>
          </cell>
          <cell r="Q118">
            <v>2773510</v>
          </cell>
          <cell r="R118">
            <v>400</v>
          </cell>
          <cell r="S118">
            <v>1.685</v>
          </cell>
          <cell r="T118" t="str">
            <v/>
          </cell>
          <cell r="U118">
            <v>0</v>
          </cell>
          <cell r="W118">
            <v>0</v>
          </cell>
          <cell r="Y118">
            <v>1</v>
          </cell>
          <cell r="Z118">
            <v>4311</v>
          </cell>
          <cell r="AA118">
            <v>0.09997680352586406</v>
          </cell>
          <cell r="AB118">
            <v>431</v>
          </cell>
          <cell r="AC118">
            <v>0.05636743215031315</v>
          </cell>
          <cell r="AD118">
            <v>4278</v>
          </cell>
          <cell r="AE118">
            <v>243</v>
          </cell>
          <cell r="AF118">
            <v>92</v>
          </cell>
          <cell r="AG118">
            <v>133</v>
          </cell>
          <cell r="AH118">
            <v>4053</v>
          </cell>
          <cell r="AI118">
            <v>163</v>
          </cell>
          <cell r="AJ118">
            <v>25</v>
          </cell>
          <cell r="AK118">
            <v>4115</v>
          </cell>
          <cell r="AL118">
            <v>0</v>
          </cell>
          <cell r="AM118">
            <v>33</v>
          </cell>
          <cell r="AN118">
            <v>5</v>
          </cell>
          <cell r="AO118">
            <v>13</v>
          </cell>
          <cell r="AP118">
            <v>15</v>
          </cell>
          <cell r="AQ118">
            <v>1</v>
          </cell>
          <cell r="AR118">
            <v>0</v>
          </cell>
          <cell r="AS118">
            <v>1</v>
          </cell>
          <cell r="AT118">
            <v>0</v>
          </cell>
          <cell r="AU118">
            <v>32</v>
          </cell>
          <cell r="AV118">
            <v>0</v>
          </cell>
          <cell r="AW118">
            <v>8</v>
          </cell>
          <cell r="AX118">
            <v>8</v>
          </cell>
          <cell r="AY118">
            <v>8</v>
          </cell>
          <cell r="AZ118">
            <v>0</v>
          </cell>
          <cell r="BA118">
            <v>0</v>
          </cell>
          <cell r="BB118">
            <v>629</v>
          </cell>
        </row>
        <row r="119">
          <cell r="B119" t="str">
            <v>英德市</v>
          </cell>
          <cell r="C119">
            <v>928</v>
          </cell>
          <cell r="D119">
            <v>0</v>
          </cell>
          <cell r="E119">
            <v>928</v>
          </cell>
          <cell r="F119">
            <v>580</v>
          </cell>
          <cell r="G119">
            <v>1.6</v>
          </cell>
          <cell r="H119" t="str">
            <v/>
          </cell>
          <cell r="I119">
            <v>0</v>
          </cell>
          <cell r="J119">
            <v>0</v>
          </cell>
          <cell r="L119">
            <v>0</v>
          </cell>
          <cell r="N119">
            <v>674</v>
          </cell>
          <cell r="O119">
            <v>351154</v>
          </cell>
          <cell r="P119">
            <v>674</v>
          </cell>
          <cell r="Q119">
            <v>2908984</v>
          </cell>
          <cell r="R119">
            <v>400</v>
          </cell>
          <cell r="S119">
            <v>1.685</v>
          </cell>
          <cell r="T119" t="str">
            <v/>
          </cell>
          <cell r="U119">
            <v>0</v>
          </cell>
          <cell r="W119">
            <v>0</v>
          </cell>
          <cell r="Y119">
            <v>0</v>
          </cell>
          <cell r="Z119">
            <v>4837</v>
          </cell>
          <cell r="AA119">
            <v>0.10336985734959686</v>
          </cell>
          <cell r="AB119">
            <v>500</v>
          </cell>
          <cell r="AC119">
            <v>0.10336985734959686</v>
          </cell>
          <cell r="AD119">
            <v>4837</v>
          </cell>
          <cell r="AE119">
            <v>500</v>
          </cell>
          <cell r="AF119">
            <v>195</v>
          </cell>
          <cell r="AG119">
            <v>305</v>
          </cell>
          <cell r="AH119">
            <v>4337</v>
          </cell>
          <cell r="AI119">
            <v>521</v>
          </cell>
          <cell r="AJ119">
            <v>105</v>
          </cell>
          <cell r="AK119">
            <v>4316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16</v>
          </cell>
          <cell r="AX119">
            <v>16</v>
          </cell>
          <cell r="AY119">
            <v>16</v>
          </cell>
          <cell r="AZ119">
            <v>0</v>
          </cell>
          <cell r="BA119">
            <v>0</v>
          </cell>
          <cell r="BB119">
            <v>2151</v>
          </cell>
        </row>
        <row r="120">
          <cell r="B120" t="str">
            <v>阳山县</v>
          </cell>
          <cell r="C120">
            <v>928</v>
          </cell>
          <cell r="D120">
            <v>0</v>
          </cell>
          <cell r="E120">
            <v>928</v>
          </cell>
          <cell r="F120">
            <v>580</v>
          </cell>
          <cell r="G120">
            <v>1.6</v>
          </cell>
          <cell r="H120" t="str">
            <v/>
          </cell>
          <cell r="I120">
            <v>10208</v>
          </cell>
          <cell r="J120">
            <v>0</v>
          </cell>
          <cell r="L120">
            <v>0</v>
          </cell>
          <cell r="N120">
            <v>675</v>
          </cell>
          <cell r="O120">
            <v>127575</v>
          </cell>
          <cell r="P120">
            <v>675</v>
          </cell>
          <cell r="Q120">
            <v>1609200</v>
          </cell>
          <cell r="R120">
            <v>400</v>
          </cell>
          <cell r="S120">
            <v>1.6875</v>
          </cell>
          <cell r="T120" t="str">
            <v/>
          </cell>
          <cell r="U120">
            <v>0</v>
          </cell>
          <cell r="W120">
            <v>0</v>
          </cell>
          <cell r="Y120">
            <v>1</v>
          </cell>
          <cell r="Z120">
            <v>2584</v>
          </cell>
          <cell r="AA120">
            <v>0.0998452012383901</v>
          </cell>
          <cell r="AB120">
            <v>258</v>
          </cell>
          <cell r="AC120">
            <v>0.0708204334365325</v>
          </cell>
          <cell r="AD120">
            <v>2573</v>
          </cell>
          <cell r="AE120">
            <v>183</v>
          </cell>
          <cell r="AF120">
            <v>40</v>
          </cell>
          <cell r="AG120">
            <v>143</v>
          </cell>
          <cell r="AH120">
            <v>2390</v>
          </cell>
          <cell r="AI120">
            <v>189</v>
          </cell>
          <cell r="AJ120">
            <v>31</v>
          </cell>
          <cell r="AK120">
            <v>2384</v>
          </cell>
          <cell r="AL120">
            <v>0</v>
          </cell>
          <cell r="AM120">
            <v>11</v>
          </cell>
          <cell r="AN120">
            <v>0</v>
          </cell>
          <cell r="AO120">
            <v>0</v>
          </cell>
          <cell r="AP120">
            <v>11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11</v>
          </cell>
          <cell r="AV120">
            <v>0</v>
          </cell>
          <cell r="AW120">
            <v>13</v>
          </cell>
          <cell r="AX120">
            <v>13</v>
          </cell>
          <cell r="AY120">
            <v>13</v>
          </cell>
          <cell r="AZ120">
            <v>0</v>
          </cell>
          <cell r="BA120">
            <v>0</v>
          </cell>
          <cell r="BB120">
            <v>532</v>
          </cell>
        </row>
        <row r="121">
          <cell r="B121" t="str">
            <v>连山县</v>
          </cell>
          <cell r="C121">
            <v>928</v>
          </cell>
          <cell r="D121">
            <v>928</v>
          </cell>
          <cell r="E121">
            <v>928</v>
          </cell>
          <cell r="F121">
            <v>580</v>
          </cell>
          <cell r="G121">
            <v>1.6</v>
          </cell>
          <cell r="H121" t="str">
            <v/>
          </cell>
          <cell r="I121">
            <v>9280</v>
          </cell>
          <cell r="J121">
            <v>0</v>
          </cell>
          <cell r="L121">
            <v>0</v>
          </cell>
          <cell r="N121">
            <v>674</v>
          </cell>
          <cell r="O121">
            <v>64030</v>
          </cell>
          <cell r="P121">
            <v>674</v>
          </cell>
          <cell r="Q121">
            <v>244662</v>
          </cell>
          <cell r="R121">
            <v>400</v>
          </cell>
          <cell r="S121">
            <v>1.685</v>
          </cell>
          <cell r="T121" t="str">
            <v/>
          </cell>
          <cell r="U121">
            <v>0</v>
          </cell>
          <cell r="W121">
            <v>0</v>
          </cell>
          <cell r="Y121">
            <v>1</v>
          </cell>
          <cell r="Z121">
            <v>469</v>
          </cell>
          <cell r="AA121">
            <v>0.10021321961620469</v>
          </cell>
          <cell r="AB121">
            <v>47</v>
          </cell>
          <cell r="AC121">
            <v>0.06183368869936034</v>
          </cell>
          <cell r="AD121">
            <v>458</v>
          </cell>
          <cell r="AE121">
            <v>29</v>
          </cell>
          <cell r="AF121">
            <v>12</v>
          </cell>
          <cell r="AG121">
            <v>17</v>
          </cell>
          <cell r="AH121">
            <v>429</v>
          </cell>
          <cell r="AI121">
            <v>95</v>
          </cell>
          <cell r="AJ121">
            <v>0</v>
          </cell>
          <cell r="AK121">
            <v>363</v>
          </cell>
          <cell r="AL121">
            <v>0</v>
          </cell>
          <cell r="AM121">
            <v>11</v>
          </cell>
          <cell r="AN121">
            <v>0</v>
          </cell>
          <cell r="AO121">
            <v>0</v>
          </cell>
          <cell r="AP121">
            <v>11</v>
          </cell>
          <cell r="AQ121">
            <v>1</v>
          </cell>
          <cell r="AR121">
            <v>0</v>
          </cell>
          <cell r="AS121">
            <v>1</v>
          </cell>
          <cell r="AT121">
            <v>0</v>
          </cell>
          <cell r="AU121">
            <v>10</v>
          </cell>
          <cell r="AV121">
            <v>0</v>
          </cell>
          <cell r="AW121">
            <v>9</v>
          </cell>
          <cell r="AX121">
            <v>9</v>
          </cell>
          <cell r="AY121">
            <v>9</v>
          </cell>
          <cell r="AZ121">
            <v>0</v>
          </cell>
          <cell r="BA121">
            <v>0</v>
          </cell>
          <cell r="BB121">
            <v>461</v>
          </cell>
        </row>
        <row r="122">
          <cell r="B122" t="str">
            <v>连南县</v>
          </cell>
          <cell r="C122">
            <v>928</v>
          </cell>
          <cell r="D122">
            <v>0</v>
          </cell>
          <cell r="E122">
            <v>928</v>
          </cell>
          <cell r="F122">
            <v>580</v>
          </cell>
          <cell r="G122">
            <v>1.6</v>
          </cell>
          <cell r="H122" t="str">
            <v/>
          </cell>
          <cell r="I122">
            <v>3712</v>
          </cell>
          <cell r="J122">
            <v>0</v>
          </cell>
          <cell r="L122">
            <v>0</v>
          </cell>
          <cell r="N122">
            <v>674</v>
          </cell>
          <cell r="O122">
            <v>45158</v>
          </cell>
          <cell r="P122">
            <v>674</v>
          </cell>
          <cell r="Q122">
            <v>256120</v>
          </cell>
          <cell r="R122">
            <v>400</v>
          </cell>
          <cell r="S122">
            <v>1.685</v>
          </cell>
          <cell r="T122" t="str">
            <v/>
          </cell>
          <cell r="U122">
            <v>0</v>
          </cell>
          <cell r="W122">
            <v>0</v>
          </cell>
          <cell r="Y122">
            <v>1</v>
          </cell>
          <cell r="Z122">
            <v>451</v>
          </cell>
          <cell r="AA122">
            <v>0.15077605321507762</v>
          </cell>
          <cell r="AB122">
            <v>68</v>
          </cell>
          <cell r="AC122">
            <v>0.18403547671840353</v>
          </cell>
          <cell r="AD122">
            <v>447</v>
          </cell>
          <cell r="AE122">
            <v>83</v>
          </cell>
          <cell r="AF122">
            <v>23</v>
          </cell>
          <cell r="AG122">
            <v>60</v>
          </cell>
          <cell r="AH122">
            <v>364</v>
          </cell>
          <cell r="AI122">
            <v>67</v>
          </cell>
          <cell r="AJ122">
            <v>3</v>
          </cell>
          <cell r="AK122">
            <v>380</v>
          </cell>
          <cell r="AL122">
            <v>0</v>
          </cell>
          <cell r="AM122">
            <v>4</v>
          </cell>
          <cell r="AN122">
            <v>0</v>
          </cell>
          <cell r="AO122">
            <v>0</v>
          </cell>
          <cell r="AP122">
            <v>4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4</v>
          </cell>
          <cell r="AV122">
            <v>0</v>
          </cell>
          <cell r="AW122">
            <v>7</v>
          </cell>
          <cell r="AX122">
            <v>7</v>
          </cell>
          <cell r="AY122">
            <v>7</v>
          </cell>
          <cell r="AZ122">
            <v>0</v>
          </cell>
          <cell r="BA122">
            <v>0</v>
          </cell>
          <cell r="BB122">
            <v>553</v>
          </cell>
        </row>
        <row r="123">
          <cell r="B123" t="str">
            <v>连州市</v>
          </cell>
          <cell r="C123">
            <v>930</v>
          </cell>
          <cell r="D123">
            <v>0</v>
          </cell>
          <cell r="E123">
            <v>930</v>
          </cell>
          <cell r="F123">
            <v>580</v>
          </cell>
          <cell r="G123">
            <v>1.603448275862069</v>
          </cell>
          <cell r="H123" t="str">
            <v/>
          </cell>
          <cell r="I123">
            <v>40920</v>
          </cell>
          <cell r="J123">
            <v>0</v>
          </cell>
          <cell r="L123">
            <v>0</v>
          </cell>
          <cell r="N123">
            <v>680</v>
          </cell>
          <cell r="O123">
            <v>116280</v>
          </cell>
          <cell r="P123">
            <v>680</v>
          </cell>
          <cell r="Q123">
            <v>1765280</v>
          </cell>
          <cell r="R123">
            <v>400</v>
          </cell>
          <cell r="S123">
            <v>1.7</v>
          </cell>
          <cell r="T123" t="str">
            <v/>
          </cell>
          <cell r="U123">
            <v>0</v>
          </cell>
          <cell r="W123">
            <v>0</v>
          </cell>
          <cell r="Y123">
            <v>1</v>
          </cell>
          <cell r="Z123">
            <v>2811</v>
          </cell>
          <cell r="AA123">
            <v>0.0999644254713625</v>
          </cell>
          <cell r="AB123">
            <v>281</v>
          </cell>
          <cell r="AC123">
            <v>0.09000355745286374</v>
          </cell>
          <cell r="AD123">
            <v>2767</v>
          </cell>
          <cell r="AE123">
            <v>253</v>
          </cell>
          <cell r="AF123">
            <v>58</v>
          </cell>
          <cell r="AG123">
            <v>195</v>
          </cell>
          <cell r="AH123">
            <v>2514</v>
          </cell>
          <cell r="AI123">
            <v>171</v>
          </cell>
          <cell r="AJ123">
            <v>0</v>
          </cell>
          <cell r="AK123">
            <v>2596</v>
          </cell>
          <cell r="AL123">
            <v>0</v>
          </cell>
          <cell r="AM123">
            <v>44</v>
          </cell>
          <cell r="AN123">
            <v>0</v>
          </cell>
          <cell r="AO123">
            <v>0</v>
          </cell>
          <cell r="AP123">
            <v>44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44</v>
          </cell>
          <cell r="AV123">
            <v>0</v>
          </cell>
          <cell r="AW123">
            <v>12</v>
          </cell>
          <cell r="AX123">
            <v>12</v>
          </cell>
          <cell r="AY123">
            <v>12</v>
          </cell>
          <cell r="AZ123">
            <v>0</v>
          </cell>
          <cell r="BA123">
            <v>0</v>
          </cell>
          <cell r="BB123">
            <v>357</v>
          </cell>
        </row>
        <row r="124">
          <cell r="B124" t="str">
            <v>佛冈县</v>
          </cell>
          <cell r="C124">
            <v>928</v>
          </cell>
          <cell r="D124">
            <v>928</v>
          </cell>
          <cell r="E124">
            <v>928</v>
          </cell>
          <cell r="F124">
            <v>580</v>
          </cell>
          <cell r="G124">
            <v>1.6</v>
          </cell>
          <cell r="H124" t="str">
            <v/>
          </cell>
          <cell r="I124">
            <v>23200</v>
          </cell>
          <cell r="J124">
            <v>0</v>
          </cell>
          <cell r="L124">
            <v>0</v>
          </cell>
          <cell r="N124">
            <v>674</v>
          </cell>
          <cell r="O124">
            <v>111884</v>
          </cell>
          <cell r="P124">
            <v>674</v>
          </cell>
          <cell r="Q124">
            <v>1415400</v>
          </cell>
          <cell r="R124">
            <v>400</v>
          </cell>
          <cell r="S124">
            <v>1.685</v>
          </cell>
          <cell r="T124" t="str">
            <v/>
          </cell>
          <cell r="U124">
            <v>0</v>
          </cell>
          <cell r="W124">
            <v>0</v>
          </cell>
          <cell r="Y124">
            <v>0</v>
          </cell>
          <cell r="Z124">
            <v>2292</v>
          </cell>
          <cell r="AA124">
            <v>0.14223385689354276</v>
          </cell>
          <cell r="AB124">
            <v>326</v>
          </cell>
          <cell r="AC124">
            <v>0.14223385689354276</v>
          </cell>
          <cell r="AD124">
            <v>2266</v>
          </cell>
          <cell r="AE124">
            <v>326</v>
          </cell>
          <cell r="AF124">
            <v>144</v>
          </cell>
          <cell r="AG124">
            <v>160</v>
          </cell>
          <cell r="AH124">
            <v>1796</v>
          </cell>
          <cell r="AI124">
            <v>166</v>
          </cell>
          <cell r="AJ124">
            <v>55</v>
          </cell>
          <cell r="AK124">
            <v>2100</v>
          </cell>
          <cell r="AL124">
            <v>0</v>
          </cell>
          <cell r="AM124">
            <v>26</v>
          </cell>
          <cell r="AN124">
            <v>21</v>
          </cell>
          <cell r="AO124">
            <v>1</v>
          </cell>
          <cell r="AP124">
            <v>3</v>
          </cell>
          <cell r="AQ124">
            <v>1</v>
          </cell>
          <cell r="AR124">
            <v>0</v>
          </cell>
          <cell r="AS124">
            <v>1</v>
          </cell>
          <cell r="AT124">
            <v>0</v>
          </cell>
          <cell r="AU124">
            <v>25</v>
          </cell>
          <cell r="AV124">
            <v>0</v>
          </cell>
          <cell r="AW124">
            <v>6</v>
          </cell>
          <cell r="AX124">
            <v>6</v>
          </cell>
          <cell r="AY124">
            <v>6</v>
          </cell>
          <cell r="AZ124">
            <v>0</v>
          </cell>
          <cell r="BA124">
            <v>0</v>
          </cell>
          <cell r="BB124">
            <v>327</v>
          </cell>
        </row>
        <row r="125">
          <cell r="B125" t="str">
            <v>佛冈县</v>
          </cell>
          <cell r="C125">
            <v>928</v>
          </cell>
          <cell r="D125">
            <v>928</v>
          </cell>
          <cell r="E125">
            <v>928</v>
          </cell>
          <cell r="F125">
            <v>580</v>
          </cell>
          <cell r="G125">
            <v>1.6</v>
          </cell>
          <cell r="H125" t="str">
            <v/>
          </cell>
          <cell r="I125">
            <v>23200</v>
          </cell>
          <cell r="J125">
            <v>0</v>
          </cell>
          <cell r="L125">
            <v>0</v>
          </cell>
          <cell r="N125">
            <v>674</v>
          </cell>
          <cell r="O125">
            <v>111884</v>
          </cell>
          <cell r="P125">
            <v>674</v>
          </cell>
          <cell r="Q125">
            <v>1415400</v>
          </cell>
          <cell r="R125">
            <v>400</v>
          </cell>
          <cell r="S125">
            <v>1.685</v>
          </cell>
          <cell r="T125" t="str">
            <v/>
          </cell>
          <cell r="U125">
            <v>0</v>
          </cell>
          <cell r="W125">
            <v>0</v>
          </cell>
          <cell r="Y125">
            <v>0</v>
          </cell>
          <cell r="Z125">
            <v>2292</v>
          </cell>
          <cell r="AA125">
            <v>0.14223385689354276</v>
          </cell>
          <cell r="AB125">
            <v>326</v>
          </cell>
          <cell r="AC125">
            <v>0.14223385689354276</v>
          </cell>
          <cell r="AE125">
            <v>326</v>
          </cell>
          <cell r="AF125">
            <v>144</v>
          </cell>
          <cell r="AG125">
            <v>160</v>
          </cell>
          <cell r="AH125">
            <v>1796</v>
          </cell>
          <cell r="AI125">
            <v>166</v>
          </cell>
          <cell r="AJ125">
            <v>55</v>
          </cell>
          <cell r="AK125">
            <v>2100</v>
          </cell>
          <cell r="AL125">
            <v>0</v>
          </cell>
          <cell r="AN125">
            <v>21</v>
          </cell>
          <cell r="AO125">
            <v>1</v>
          </cell>
          <cell r="AP125">
            <v>3</v>
          </cell>
          <cell r="AQ125">
            <v>1</v>
          </cell>
          <cell r="AR125">
            <v>0</v>
          </cell>
          <cell r="AS125">
            <v>1</v>
          </cell>
          <cell r="AT125">
            <v>0</v>
          </cell>
          <cell r="AU125">
            <v>25</v>
          </cell>
          <cell r="AV125">
            <v>0</v>
          </cell>
          <cell r="AW125">
            <v>6</v>
          </cell>
          <cell r="AX125">
            <v>6</v>
          </cell>
          <cell r="AY125">
            <v>6</v>
          </cell>
          <cell r="AZ125">
            <v>0</v>
          </cell>
          <cell r="BA125">
            <v>0</v>
          </cell>
          <cell r="BB125">
            <v>327</v>
          </cell>
        </row>
        <row r="126">
          <cell r="B126" t="str">
            <v>潮安区</v>
          </cell>
          <cell r="D126">
            <v>0</v>
          </cell>
          <cell r="E126">
            <v>928</v>
          </cell>
          <cell r="F126">
            <v>580</v>
          </cell>
          <cell r="G126">
            <v>1.6</v>
          </cell>
          <cell r="H126" t="str">
            <v/>
          </cell>
          <cell r="I126">
            <v>30624</v>
          </cell>
          <cell r="N126">
            <v>810</v>
          </cell>
          <cell r="O126">
            <v>25920</v>
          </cell>
          <cell r="P126">
            <v>688</v>
          </cell>
          <cell r="Q126">
            <v>1021680</v>
          </cell>
          <cell r="R126">
            <v>400</v>
          </cell>
          <cell r="S126">
            <v>1.72</v>
          </cell>
          <cell r="T126" t="str">
            <v/>
          </cell>
          <cell r="Z126">
            <v>1550</v>
          </cell>
          <cell r="AA126">
            <v>0.1503225806451613</v>
          </cell>
          <cell r="AB126">
            <v>233</v>
          </cell>
          <cell r="AC126">
            <v>0.19032258064516128</v>
          </cell>
          <cell r="AD126">
            <v>1517</v>
          </cell>
          <cell r="AE126">
            <v>295</v>
          </cell>
          <cell r="AF126">
            <v>68</v>
          </cell>
          <cell r="AG126">
            <v>224</v>
          </cell>
          <cell r="AH126">
            <v>1225</v>
          </cell>
          <cell r="AI126">
            <v>32</v>
          </cell>
          <cell r="AK126">
            <v>1485</v>
          </cell>
          <cell r="AM126">
            <v>33</v>
          </cell>
          <cell r="AN126">
            <v>0</v>
          </cell>
          <cell r="AO126">
            <v>3</v>
          </cell>
          <cell r="AP126">
            <v>30</v>
          </cell>
          <cell r="AU126">
            <v>33</v>
          </cell>
          <cell r="AW126">
            <v>14</v>
          </cell>
          <cell r="AX126">
            <v>14</v>
          </cell>
          <cell r="AY126">
            <v>14</v>
          </cell>
          <cell r="BB126">
            <v>420</v>
          </cell>
        </row>
        <row r="127">
          <cell r="B127" t="str">
            <v>饶平县</v>
          </cell>
          <cell r="C127">
            <v>1220</v>
          </cell>
          <cell r="D127">
            <v>18300</v>
          </cell>
          <cell r="E127">
            <v>928</v>
          </cell>
          <cell r="F127">
            <v>580</v>
          </cell>
          <cell r="G127">
            <v>1.6</v>
          </cell>
          <cell r="H127" t="str">
            <v/>
          </cell>
          <cell r="I127">
            <v>96512</v>
          </cell>
          <cell r="N127">
            <v>1220</v>
          </cell>
          <cell r="O127">
            <v>186660</v>
          </cell>
          <cell r="P127">
            <v>650</v>
          </cell>
          <cell r="Q127">
            <v>1592500</v>
          </cell>
          <cell r="R127">
            <v>400</v>
          </cell>
          <cell r="S127">
            <v>1.625</v>
          </cell>
          <cell r="T127" t="str">
            <v/>
          </cell>
          <cell r="Y127">
            <v>1</v>
          </cell>
          <cell r="Z127">
            <v>2722</v>
          </cell>
          <cell r="AA127">
            <v>0.14988978692138133</v>
          </cell>
          <cell r="AB127">
            <v>408</v>
          </cell>
          <cell r="AC127">
            <v>0.3038207200587803</v>
          </cell>
          <cell r="AD127">
            <v>2603</v>
          </cell>
          <cell r="AE127">
            <v>827</v>
          </cell>
          <cell r="AF127">
            <v>261</v>
          </cell>
          <cell r="AG127">
            <v>509</v>
          </cell>
          <cell r="AH127">
            <v>1833</v>
          </cell>
          <cell r="AI127">
            <v>153</v>
          </cell>
          <cell r="AJ127">
            <v>56</v>
          </cell>
          <cell r="AK127">
            <v>2450</v>
          </cell>
          <cell r="AM127">
            <v>119</v>
          </cell>
          <cell r="AN127">
            <v>18</v>
          </cell>
          <cell r="AO127">
            <v>39</v>
          </cell>
          <cell r="AP127">
            <v>62</v>
          </cell>
          <cell r="AQ127">
            <v>15</v>
          </cell>
          <cell r="AR127">
            <v>10</v>
          </cell>
          <cell r="AS127">
            <v>15</v>
          </cell>
          <cell r="AU127">
            <v>104</v>
          </cell>
          <cell r="AW127">
            <v>20</v>
          </cell>
          <cell r="AX127">
            <v>20</v>
          </cell>
          <cell r="AY127">
            <v>20</v>
          </cell>
          <cell r="BB127">
            <v>583</v>
          </cell>
        </row>
        <row r="128">
          <cell r="B128" t="str">
            <v>湘桥区</v>
          </cell>
          <cell r="D128">
            <v>0</v>
          </cell>
          <cell r="E128">
            <v>928</v>
          </cell>
          <cell r="F128">
            <v>580</v>
          </cell>
          <cell r="G128">
            <v>1.6</v>
          </cell>
          <cell r="H128" t="str">
            <v/>
          </cell>
          <cell r="I128">
            <v>22272</v>
          </cell>
          <cell r="N128">
            <v>700</v>
          </cell>
          <cell r="O128">
            <v>4900</v>
          </cell>
          <cell r="P128">
            <v>700</v>
          </cell>
          <cell r="Q128">
            <v>243600</v>
          </cell>
          <cell r="R128">
            <v>400</v>
          </cell>
          <cell r="S128">
            <v>1.75</v>
          </cell>
          <cell r="T128" t="str">
            <v/>
          </cell>
          <cell r="Y128">
            <v>1</v>
          </cell>
          <cell r="Z128">
            <v>379</v>
          </cell>
          <cell r="AA128">
            <v>0.1503957783641161</v>
          </cell>
          <cell r="AB128">
            <v>57</v>
          </cell>
          <cell r="AC128">
            <v>0.39313984168865435</v>
          </cell>
          <cell r="AD128">
            <v>355</v>
          </cell>
          <cell r="AE128">
            <v>149</v>
          </cell>
          <cell r="AF128">
            <v>7</v>
          </cell>
          <cell r="AG128">
            <v>138</v>
          </cell>
          <cell r="AH128">
            <v>210</v>
          </cell>
          <cell r="AI128">
            <v>7</v>
          </cell>
          <cell r="AJ128">
            <v>3</v>
          </cell>
          <cell r="AK128">
            <v>348</v>
          </cell>
          <cell r="AL128">
            <v>348</v>
          </cell>
          <cell r="AM128">
            <v>24</v>
          </cell>
          <cell r="AO128">
            <v>4</v>
          </cell>
          <cell r="AP128">
            <v>20</v>
          </cell>
          <cell r="AU128">
            <v>24</v>
          </cell>
          <cell r="AV128">
            <v>24</v>
          </cell>
          <cell r="AW128">
            <v>3</v>
          </cell>
          <cell r="AX128">
            <v>3</v>
          </cell>
          <cell r="AY128">
            <v>3</v>
          </cell>
          <cell r="AZ128">
            <v>0</v>
          </cell>
          <cell r="BA128">
            <v>0</v>
          </cell>
          <cell r="BB128">
            <v>94</v>
          </cell>
        </row>
        <row r="129">
          <cell r="B129" t="str">
            <v>枫溪区</v>
          </cell>
          <cell r="D129">
            <v>0</v>
          </cell>
          <cell r="E129">
            <v>928</v>
          </cell>
          <cell r="F129">
            <v>580</v>
          </cell>
          <cell r="G129">
            <v>1.6</v>
          </cell>
          <cell r="H129" t="str">
            <v/>
          </cell>
          <cell r="I129">
            <v>928</v>
          </cell>
          <cell r="O129">
            <v>0</v>
          </cell>
          <cell r="P129">
            <v>712</v>
          </cell>
          <cell r="Q129">
            <v>14240</v>
          </cell>
          <cell r="R129">
            <v>400</v>
          </cell>
          <cell r="S129">
            <v>1.78</v>
          </cell>
          <cell r="T129" t="str">
            <v>1</v>
          </cell>
          <cell r="Y129">
            <v>1</v>
          </cell>
          <cell r="Z129">
            <v>21</v>
          </cell>
          <cell r="AA129">
            <v>0.14285714285714285</v>
          </cell>
          <cell r="AB129">
            <v>3</v>
          </cell>
          <cell r="AC129">
            <v>0.47619047619047616</v>
          </cell>
          <cell r="AD129">
            <v>20</v>
          </cell>
          <cell r="AE129">
            <v>10</v>
          </cell>
          <cell r="AF129">
            <v>1</v>
          </cell>
          <cell r="AG129">
            <v>8</v>
          </cell>
          <cell r="AH129">
            <v>11</v>
          </cell>
          <cell r="AK129">
            <v>20</v>
          </cell>
          <cell r="AM129">
            <v>1</v>
          </cell>
          <cell r="AO129">
            <v>1</v>
          </cell>
          <cell r="AU129">
            <v>1</v>
          </cell>
          <cell r="AW129">
            <v>0</v>
          </cell>
        </row>
        <row r="130">
          <cell r="B130" t="str">
            <v>凤泉湖</v>
          </cell>
          <cell r="D130">
            <v>0</v>
          </cell>
          <cell r="F130">
            <v>580</v>
          </cell>
          <cell r="G130">
            <v>0</v>
          </cell>
          <cell r="H130" t="str">
            <v/>
          </cell>
          <cell r="I130">
            <v>0</v>
          </cell>
          <cell r="O130">
            <v>0</v>
          </cell>
          <cell r="P130">
            <v>700</v>
          </cell>
          <cell r="Q130">
            <v>27300</v>
          </cell>
          <cell r="R130">
            <v>400</v>
          </cell>
          <cell r="S130">
            <v>1.75</v>
          </cell>
          <cell r="T130" t="str">
            <v/>
          </cell>
          <cell r="Z130">
            <v>39</v>
          </cell>
          <cell r="AA130">
            <v>0.1282051282051282</v>
          </cell>
          <cell r="AB130">
            <v>5</v>
          </cell>
          <cell r="AC130">
            <v>0.1282051282051282</v>
          </cell>
          <cell r="AD130">
            <v>39</v>
          </cell>
          <cell r="AE130">
            <v>5</v>
          </cell>
          <cell r="AF130">
            <v>4</v>
          </cell>
          <cell r="AG130">
            <v>1</v>
          </cell>
          <cell r="AH130">
            <v>34</v>
          </cell>
          <cell r="AK130">
            <v>39</v>
          </cell>
        </row>
        <row r="131">
          <cell r="B131" t="str">
            <v>榕城区</v>
          </cell>
          <cell r="C131">
            <v>1508</v>
          </cell>
          <cell r="D131">
            <v>0</v>
          </cell>
          <cell r="E131">
            <v>1508</v>
          </cell>
          <cell r="F131">
            <v>600</v>
          </cell>
          <cell r="G131">
            <v>2.513333333333333</v>
          </cell>
          <cell r="H131" t="str">
            <v>1</v>
          </cell>
          <cell r="I131">
            <v>147784</v>
          </cell>
          <cell r="N131">
            <v>1033</v>
          </cell>
          <cell r="O131">
            <v>64046</v>
          </cell>
          <cell r="P131">
            <v>1033</v>
          </cell>
          <cell r="Q131">
            <v>358451</v>
          </cell>
          <cell r="R131">
            <v>411</v>
          </cell>
          <cell r="S131">
            <v>2.51338199513382</v>
          </cell>
          <cell r="T131" t="str">
            <v>1</v>
          </cell>
          <cell r="Y131">
            <v>1</v>
          </cell>
          <cell r="Z131">
            <v>507</v>
          </cell>
          <cell r="AA131">
            <v>0.14990138067061143</v>
          </cell>
          <cell r="AB131">
            <v>76</v>
          </cell>
          <cell r="AC131">
            <v>0.5502958579881657</v>
          </cell>
          <cell r="AD131">
            <v>409</v>
          </cell>
          <cell r="AE131">
            <v>279</v>
          </cell>
          <cell r="AF131">
            <v>58</v>
          </cell>
          <cell r="AG131">
            <v>154</v>
          </cell>
          <cell r="AH131">
            <v>197</v>
          </cell>
          <cell r="AI131">
            <v>62</v>
          </cell>
          <cell r="AJ131">
            <v>22</v>
          </cell>
          <cell r="AK131">
            <v>347</v>
          </cell>
          <cell r="AM131">
            <v>98</v>
          </cell>
          <cell r="AN131">
            <v>41</v>
          </cell>
          <cell r="AO131">
            <v>26</v>
          </cell>
          <cell r="AP131">
            <v>31</v>
          </cell>
          <cell r="AU131">
            <v>98</v>
          </cell>
          <cell r="AW131">
            <v>2</v>
          </cell>
          <cell r="AX131">
            <v>2</v>
          </cell>
          <cell r="AY131">
            <v>2</v>
          </cell>
          <cell r="BB131">
            <v>200</v>
          </cell>
        </row>
        <row r="132">
          <cell r="B132" t="str">
            <v>揭东区</v>
          </cell>
          <cell r="C132">
            <v>1422</v>
          </cell>
          <cell r="D132">
            <v>4266</v>
          </cell>
          <cell r="E132">
            <v>1422</v>
          </cell>
          <cell r="F132">
            <v>640</v>
          </cell>
          <cell r="G132">
            <v>2.221875</v>
          </cell>
          <cell r="H132" t="str">
            <v>1</v>
          </cell>
          <cell r="I132">
            <v>4266</v>
          </cell>
          <cell r="N132">
            <v>988</v>
          </cell>
          <cell r="O132">
            <v>103740</v>
          </cell>
          <cell r="P132">
            <v>988</v>
          </cell>
          <cell r="Q132">
            <v>1683552</v>
          </cell>
          <cell r="R132">
            <v>450</v>
          </cell>
          <cell r="S132">
            <v>2.1955555555555555</v>
          </cell>
          <cell r="T132" t="str">
            <v>1</v>
          </cell>
          <cell r="Y132">
            <v>1</v>
          </cell>
          <cell r="Z132">
            <v>1815</v>
          </cell>
          <cell r="AA132">
            <v>0.10027548209366391</v>
          </cell>
          <cell r="AB132">
            <v>182</v>
          </cell>
          <cell r="AC132">
            <v>0.045730027548209366</v>
          </cell>
          <cell r="AD132">
            <v>1809</v>
          </cell>
          <cell r="AE132">
            <v>83</v>
          </cell>
          <cell r="AF132">
            <v>8</v>
          </cell>
          <cell r="AG132">
            <v>73</v>
          </cell>
          <cell r="AH132">
            <v>1728</v>
          </cell>
          <cell r="AI132">
            <v>105</v>
          </cell>
          <cell r="AJ132">
            <v>9</v>
          </cell>
          <cell r="AK132">
            <v>1704</v>
          </cell>
          <cell r="AM132">
            <v>6</v>
          </cell>
          <cell r="AN132">
            <v>2</v>
          </cell>
          <cell r="AO132">
            <v>0</v>
          </cell>
          <cell r="AP132">
            <v>4</v>
          </cell>
          <cell r="AQ132">
            <v>3</v>
          </cell>
          <cell r="AR132">
            <v>2</v>
          </cell>
          <cell r="AS132">
            <v>3</v>
          </cell>
          <cell r="AU132">
            <v>3</v>
          </cell>
          <cell r="AW132">
            <v>7</v>
          </cell>
          <cell r="AX132">
            <v>7</v>
          </cell>
          <cell r="AY132">
            <v>7</v>
          </cell>
          <cell r="BB132">
            <v>1050</v>
          </cell>
        </row>
        <row r="133">
          <cell r="B133" t="str">
            <v>普宁市</v>
          </cell>
          <cell r="C133">
            <v>1079</v>
          </cell>
          <cell r="D133">
            <v>0</v>
          </cell>
          <cell r="E133">
            <v>1079</v>
          </cell>
          <cell r="F133">
            <v>613</v>
          </cell>
          <cell r="G133">
            <v>1.7601957585644372</v>
          </cell>
          <cell r="H133" t="str">
            <v>1</v>
          </cell>
          <cell r="I133">
            <v>55029</v>
          </cell>
          <cell r="N133">
            <v>794</v>
          </cell>
          <cell r="O133">
            <v>26996</v>
          </cell>
          <cell r="P133">
            <v>794</v>
          </cell>
          <cell r="Q133">
            <v>3055312</v>
          </cell>
          <cell r="R133">
            <v>451</v>
          </cell>
          <cell r="S133">
            <v>1.7605321507760532</v>
          </cell>
          <cell r="T133" t="str">
            <v>1</v>
          </cell>
          <cell r="Y133">
            <v>1</v>
          </cell>
          <cell r="Z133">
            <v>3933</v>
          </cell>
          <cell r="AA133">
            <v>0.11390795830155098</v>
          </cell>
          <cell r="AB133">
            <v>448</v>
          </cell>
          <cell r="AC133">
            <v>0.11390795830155098</v>
          </cell>
          <cell r="AD133">
            <v>3882</v>
          </cell>
          <cell r="AE133">
            <v>448</v>
          </cell>
          <cell r="AF133">
            <v>93</v>
          </cell>
          <cell r="AG133">
            <v>333</v>
          </cell>
          <cell r="AH133">
            <v>3456</v>
          </cell>
          <cell r="AI133">
            <v>34</v>
          </cell>
          <cell r="AJ133">
            <v>6</v>
          </cell>
          <cell r="AK133">
            <v>3848</v>
          </cell>
          <cell r="AM133">
            <v>51</v>
          </cell>
          <cell r="AN133">
            <v>5</v>
          </cell>
          <cell r="AO133">
            <v>17</v>
          </cell>
          <cell r="AP133">
            <v>29</v>
          </cell>
          <cell r="AU133">
            <v>51</v>
          </cell>
          <cell r="AW133">
            <v>25</v>
          </cell>
          <cell r="AX133">
            <v>25</v>
          </cell>
          <cell r="AY133">
            <v>25</v>
          </cell>
          <cell r="BB133">
            <v>2392</v>
          </cell>
        </row>
        <row r="134">
          <cell r="B134" t="str">
            <v>揭西县</v>
          </cell>
          <cell r="C134">
            <v>1043</v>
          </cell>
          <cell r="D134">
            <v>0</v>
          </cell>
          <cell r="E134">
            <v>1043</v>
          </cell>
          <cell r="F134">
            <v>613</v>
          </cell>
          <cell r="G134">
            <v>1.701468189233279</v>
          </cell>
          <cell r="H134" t="str">
            <v/>
          </cell>
          <cell r="I134">
            <v>130375</v>
          </cell>
          <cell r="N134">
            <v>756</v>
          </cell>
          <cell r="O134">
            <v>50652</v>
          </cell>
          <cell r="P134">
            <v>756</v>
          </cell>
          <cell r="Q134">
            <v>2618028</v>
          </cell>
          <cell r="R134">
            <v>446</v>
          </cell>
          <cell r="S134">
            <v>1.695067264573991</v>
          </cell>
          <cell r="T134" t="str">
            <v/>
          </cell>
          <cell r="Y134">
            <v>1</v>
          </cell>
          <cell r="Z134">
            <v>3655</v>
          </cell>
          <cell r="AA134">
            <v>0.14993160054719562</v>
          </cell>
          <cell r="AB134">
            <v>548</v>
          </cell>
          <cell r="AC134">
            <v>0.20136798905608755</v>
          </cell>
          <cell r="AD134">
            <v>3530</v>
          </cell>
          <cell r="AE134">
            <v>736</v>
          </cell>
          <cell r="AF134">
            <v>306</v>
          </cell>
          <cell r="AG134">
            <v>375</v>
          </cell>
          <cell r="AH134">
            <v>2849</v>
          </cell>
          <cell r="AI134">
            <v>67</v>
          </cell>
          <cell r="AJ134">
            <v>2</v>
          </cell>
          <cell r="AK134">
            <v>3463</v>
          </cell>
          <cell r="AM134">
            <v>125</v>
          </cell>
          <cell r="AN134">
            <v>18</v>
          </cell>
          <cell r="AO134">
            <v>37</v>
          </cell>
          <cell r="AP134">
            <v>70</v>
          </cell>
          <cell r="AU134">
            <v>125</v>
          </cell>
          <cell r="AW134">
            <v>17</v>
          </cell>
          <cell r="AX134">
            <v>17</v>
          </cell>
          <cell r="AY134">
            <v>17</v>
          </cell>
          <cell r="BB134">
            <v>1379</v>
          </cell>
        </row>
        <row r="135">
          <cell r="B135" t="str">
            <v>惠来县</v>
          </cell>
          <cell r="C135">
            <v>954</v>
          </cell>
          <cell r="D135">
            <v>0</v>
          </cell>
          <cell r="E135">
            <v>954</v>
          </cell>
          <cell r="F135">
            <v>596</v>
          </cell>
          <cell r="G135">
            <v>1.6006711409395973</v>
          </cell>
          <cell r="H135" t="str">
            <v/>
          </cell>
          <cell r="I135">
            <v>66780</v>
          </cell>
          <cell r="N135">
            <v>692</v>
          </cell>
          <cell r="O135">
            <v>31832</v>
          </cell>
          <cell r="P135">
            <v>692</v>
          </cell>
          <cell r="Q135">
            <v>1418600</v>
          </cell>
          <cell r="R135">
            <v>432</v>
          </cell>
          <cell r="S135">
            <v>1.6018518518518519</v>
          </cell>
          <cell r="T135" t="str">
            <v/>
          </cell>
          <cell r="Y135">
            <v>1</v>
          </cell>
          <cell r="Z135">
            <v>2166</v>
          </cell>
          <cell r="AA135">
            <v>0.15004616805170823</v>
          </cell>
          <cell r="AB135">
            <v>325</v>
          </cell>
          <cell r="AC135">
            <v>0.20175438596491227</v>
          </cell>
          <cell r="AD135">
            <v>2096</v>
          </cell>
          <cell r="AE135">
            <v>437</v>
          </cell>
          <cell r="AF135">
            <v>173</v>
          </cell>
          <cell r="AG135">
            <v>249</v>
          </cell>
          <cell r="AH135">
            <v>1674</v>
          </cell>
          <cell r="AI135">
            <v>46</v>
          </cell>
          <cell r="AJ135">
            <v>17</v>
          </cell>
          <cell r="AK135">
            <v>2050</v>
          </cell>
          <cell r="AM135">
            <v>70</v>
          </cell>
          <cell r="AN135">
            <v>5</v>
          </cell>
          <cell r="AO135">
            <v>10</v>
          </cell>
          <cell r="AP135">
            <v>55</v>
          </cell>
          <cell r="AU135">
            <v>70</v>
          </cell>
          <cell r="AW135">
            <v>10</v>
          </cell>
          <cell r="AX135">
            <v>10</v>
          </cell>
          <cell r="AY135">
            <v>10</v>
          </cell>
          <cell r="BB135">
            <v>1010</v>
          </cell>
        </row>
        <row r="136">
          <cell r="B136" t="str">
            <v>空港经济区</v>
          </cell>
          <cell r="C136">
            <v>1402</v>
          </cell>
          <cell r="D136">
            <v>0</v>
          </cell>
          <cell r="E136">
            <v>1402</v>
          </cell>
          <cell r="I136">
            <v>1402</v>
          </cell>
          <cell r="N136">
            <v>1031</v>
          </cell>
          <cell r="O136">
            <v>72170</v>
          </cell>
          <cell r="P136">
            <v>1031</v>
          </cell>
          <cell r="Q136">
            <v>942334</v>
          </cell>
          <cell r="U136">
            <v>1031</v>
          </cell>
          <cell r="W136">
            <v>1031</v>
          </cell>
          <cell r="Y136">
            <v>1</v>
          </cell>
          <cell r="Z136">
            <v>985</v>
          </cell>
          <cell r="AA136">
            <v>0.150253807106599</v>
          </cell>
          <cell r="AB136">
            <v>148</v>
          </cell>
          <cell r="AC136">
            <v>0.34416243654822337</v>
          </cell>
          <cell r="AD136">
            <v>984</v>
          </cell>
          <cell r="AE136">
            <v>339</v>
          </cell>
          <cell r="AF136">
            <v>46</v>
          </cell>
          <cell r="AG136">
            <v>293</v>
          </cell>
          <cell r="AH136">
            <v>645</v>
          </cell>
          <cell r="AI136">
            <v>70</v>
          </cell>
          <cell r="AJ136">
            <v>5</v>
          </cell>
          <cell r="AK136">
            <v>914</v>
          </cell>
          <cell r="AL136">
            <v>0</v>
          </cell>
          <cell r="AM136">
            <v>1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3</v>
          </cell>
          <cell r="AX136">
            <v>3</v>
          </cell>
          <cell r="AY136">
            <v>3</v>
          </cell>
          <cell r="AZ136">
            <v>0</v>
          </cell>
          <cell r="BA136">
            <v>0</v>
          </cell>
          <cell r="BB136">
            <v>600</v>
          </cell>
        </row>
        <row r="137">
          <cell r="B137" t="str">
            <v>产业园</v>
          </cell>
          <cell r="C137">
            <v>1280</v>
          </cell>
          <cell r="D137">
            <v>0</v>
          </cell>
          <cell r="E137">
            <v>1280</v>
          </cell>
          <cell r="I137">
            <v>0</v>
          </cell>
          <cell r="N137">
            <v>948</v>
          </cell>
          <cell r="O137">
            <v>149784</v>
          </cell>
          <cell r="P137">
            <v>948</v>
          </cell>
          <cell r="Q137">
            <v>947052</v>
          </cell>
          <cell r="Y137">
            <v>1</v>
          </cell>
          <cell r="Z137">
            <v>1157</v>
          </cell>
          <cell r="AA137">
            <v>0.10025929127052723</v>
          </cell>
          <cell r="AB137">
            <v>116</v>
          </cell>
          <cell r="AC137">
            <v>0.06482281763180639</v>
          </cell>
          <cell r="AD137">
            <v>1157</v>
          </cell>
          <cell r="AE137">
            <v>75</v>
          </cell>
          <cell r="AF137">
            <v>19</v>
          </cell>
          <cell r="AG137">
            <v>56</v>
          </cell>
          <cell r="AH137">
            <v>1082</v>
          </cell>
          <cell r="AI137">
            <v>158</v>
          </cell>
          <cell r="AJ137">
            <v>6</v>
          </cell>
          <cell r="AK137">
            <v>999</v>
          </cell>
          <cell r="AU137">
            <v>0</v>
          </cell>
          <cell r="AW137">
            <v>6</v>
          </cell>
          <cell r="AX137">
            <v>6</v>
          </cell>
          <cell r="AY137">
            <v>6</v>
          </cell>
          <cell r="BB137">
            <v>752</v>
          </cell>
        </row>
        <row r="138">
          <cell r="B138" t="str">
            <v>普侨区</v>
          </cell>
          <cell r="C138">
            <v>1016</v>
          </cell>
          <cell r="D138">
            <v>0</v>
          </cell>
          <cell r="E138">
            <v>1016</v>
          </cell>
          <cell r="I138">
            <v>0</v>
          </cell>
          <cell r="N138">
            <v>794</v>
          </cell>
          <cell r="O138">
            <v>0</v>
          </cell>
          <cell r="P138">
            <v>794</v>
          </cell>
          <cell r="Q138">
            <v>14292</v>
          </cell>
          <cell r="Y138">
            <v>1</v>
          </cell>
          <cell r="Z138">
            <v>18</v>
          </cell>
          <cell r="AA138">
            <v>0.1111111111111111</v>
          </cell>
          <cell r="AB138">
            <v>2</v>
          </cell>
          <cell r="AC138">
            <v>0</v>
          </cell>
          <cell r="AD138">
            <v>18</v>
          </cell>
          <cell r="AE138">
            <v>0</v>
          </cell>
          <cell r="AH138">
            <v>18</v>
          </cell>
          <cell r="AK138">
            <v>18</v>
          </cell>
          <cell r="AU138">
            <v>0</v>
          </cell>
          <cell r="AW138">
            <v>1</v>
          </cell>
          <cell r="AX138">
            <v>1</v>
          </cell>
          <cell r="AY138">
            <v>1</v>
          </cell>
          <cell r="BB138">
            <v>224</v>
          </cell>
        </row>
        <row r="139">
          <cell r="B139" t="str">
            <v>大南山侨区</v>
          </cell>
          <cell r="C139">
            <v>966</v>
          </cell>
          <cell r="D139">
            <v>0</v>
          </cell>
          <cell r="E139">
            <v>966</v>
          </cell>
          <cell r="I139">
            <v>0</v>
          </cell>
          <cell r="N139">
            <v>732</v>
          </cell>
          <cell r="O139">
            <v>0</v>
          </cell>
          <cell r="P139">
            <v>732</v>
          </cell>
          <cell r="Q139">
            <v>19032</v>
          </cell>
          <cell r="Y139">
            <v>1</v>
          </cell>
          <cell r="Z139">
            <v>26</v>
          </cell>
          <cell r="AA139">
            <v>0.11538461538461539</v>
          </cell>
          <cell r="AB139">
            <v>3</v>
          </cell>
          <cell r="AC139">
            <v>0</v>
          </cell>
          <cell r="AD139">
            <v>26</v>
          </cell>
          <cell r="AE139">
            <v>0</v>
          </cell>
          <cell r="AH139">
            <v>26</v>
          </cell>
          <cell r="AI139">
            <v>0</v>
          </cell>
          <cell r="AK139">
            <v>26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X139">
            <v>1</v>
          </cell>
          <cell r="AY139">
            <v>1</v>
          </cell>
          <cell r="BB139">
            <v>32</v>
          </cell>
        </row>
        <row r="140">
          <cell r="B140" t="str">
            <v>大南海</v>
          </cell>
          <cell r="C140">
            <v>955</v>
          </cell>
          <cell r="D140">
            <v>0</v>
          </cell>
          <cell r="E140">
            <v>955</v>
          </cell>
          <cell r="F140">
            <v>596</v>
          </cell>
          <cell r="G140">
            <v>1.6023489932885906</v>
          </cell>
          <cell r="H140" t="str">
            <v/>
          </cell>
          <cell r="I140">
            <v>0</v>
          </cell>
          <cell r="N140">
            <v>692</v>
          </cell>
          <cell r="O140">
            <v>13840</v>
          </cell>
          <cell r="P140">
            <v>692</v>
          </cell>
          <cell r="Q140">
            <v>114180</v>
          </cell>
          <cell r="R140">
            <v>432</v>
          </cell>
          <cell r="S140">
            <v>1.6018518518518519</v>
          </cell>
          <cell r="T140" t="str">
            <v/>
          </cell>
          <cell r="Y140">
            <v>1</v>
          </cell>
          <cell r="Z140">
            <v>185</v>
          </cell>
          <cell r="AA140">
            <v>0.15135135135135136</v>
          </cell>
          <cell r="AB140">
            <v>28</v>
          </cell>
          <cell r="AC140">
            <v>0.2702702702702703</v>
          </cell>
          <cell r="AD140">
            <v>185</v>
          </cell>
          <cell r="AE140">
            <v>50</v>
          </cell>
          <cell r="AF140">
            <v>22</v>
          </cell>
          <cell r="AG140">
            <v>28</v>
          </cell>
          <cell r="AH140">
            <v>135</v>
          </cell>
          <cell r="AI140">
            <v>20</v>
          </cell>
          <cell r="AJ140">
            <v>6</v>
          </cell>
          <cell r="AK140">
            <v>165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2</v>
          </cell>
          <cell r="AX140">
            <v>2</v>
          </cell>
          <cell r="AY140">
            <v>2</v>
          </cell>
          <cell r="AZ140">
            <v>0</v>
          </cell>
          <cell r="BA140">
            <v>0</v>
          </cell>
          <cell r="BB140">
            <v>70</v>
          </cell>
        </row>
        <row r="141">
          <cell r="B141" t="str">
            <v>云城区</v>
          </cell>
          <cell r="C141">
            <v>928</v>
          </cell>
          <cell r="D141">
            <v>3712</v>
          </cell>
          <cell r="E141">
            <v>928</v>
          </cell>
          <cell r="F141">
            <v>580</v>
          </cell>
          <cell r="G141">
            <v>1.6</v>
          </cell>
          <cell r="H141" t="str">
            <v/>
          </cell>
          <cell r="I141">
            <v>38976</v>
          </cell>
          <cell r="N141">
            <v>750</v>
          </cell>
          <cell r="O141">
            <v>62250</v>
          </cell>
          <cell r="P141">
            <v>640</v>
          </cell>
          <cell r="Q141">
            <v>863360</v>
          </cell>
          <cell r="R141">
            <v>400</v>
          </cell>
          <cell r="S141">
            <v>1.6</v>
          </cell>
          <cell r="T141" t="str">
            <v/>
          </cell>
          <cell r="Y141">
            <v>1</v>
          </cell>
          <cell r="Z141">
            <v>1478</v>
          </cell>
          <cell r="AA141">
            <v>0.10013531799729364</v>
          </cell>
          <cell r="AB141">
            <v>148</v>
          </cell>
          <cell r="AC141">
            <v>0.08728010825439783</v>
          </cell>
          <cell r="AD141">
            <v>1432</v>
          </cell>
          <cell r="AE141">
            <v>129</v>
          </cell>
          <cell r="AF141">
            <v>46</v>
          </cell>
          <cell r="AG141">
            <v>72</v>
          </cell>
          <cell r="AH141">
            <v>1314</v>
          </cell>
          <cell r="AI141">
            <v>83</v>
          </cell>
          <cell r="AJ141">
            <v>24</v>
          </cell>
          <cell r="AK141">
            <v>1349</v>
          </cell>
          <cell r="AL141">
            <v>0</v>
          </cell>
          <cell r="AM141">
            <v>46</v>
          </cell>
          <cell r="AN141">
            <v>4</v>
          </cell>
          <cell r="AO141">
            <v>7</v>
          </cell>
          <cell r="AP141">
            <v>35</v>
          </cell>
          <cell r="AQ141">
            <v>4</v>
          </cell>
          <cell r="AR141">
            <v>2</v>
          </cell>
          <cell r="AS141">
            <v>4</v>
          </cell>
          <cell r="AT141">
            <v>0</v>
          </cell>
          <cell r="AU141">
            <v>42</v>
          </cell>
          <cell r="AV141">
            <v>0</v>
          </cell>
          <cell r="AW141">
            <v>8</v>
          </cell>
          <cell r="AX141">
            <v>8</v>
          </cell>
          <cell r="AY141">
            <v>8</v>
          </cell>
          <cell r="BB141">
            <v>372</v>
          </cell>
        </row>
        <row r="142">
          <cell r="B142" t="str">
            <v>云安区</v>
          </cell>
          <cell r="C142">
            <v>928</v>
          </cell>
          <cell r="D142">
            <v>0</v>
          </cell>
          <cell r="E142">
            <v>928</v>
          </cell>
          <cell r="F142">
            <v>580</v>
          </cell>
          <cell r="G142">
            <v>1.6</v>
          </cell>
          <cell r="H142" t="str">
            <v/>
          </cell>
          <cell r="I142">
            <v>6496</v>
          </cell>
          <cell r="N142">
            <v>700</v>
          </cell>
          <cell r="O142">
            <v>74900</v>
          </cell>
          <cell r="P142">
            <v>640</v>
          </cell>
          <cell r="Q142">
            <v>860160</v>
          </cell>
          <cell r="R142">
            <v>400</v>
          </cell>
          <cell r="S142">
            <v>1.6</v>
          </cell>
          <cell r="T142" t="str">
            <v/>
          </cell>
          <cell r="Y142">
            <v>1</v>
          </cell>
          <cell r="Z142">
            <v>1458</v>
          </cell>
          <cell r="AA142">
            <v>0.10013717421124829</v>
          </cell>
          <cell r="AB142">
            <v>146</v>
          </cell>
          <cell r="AC142">
            <v>0.0438957475994513</v>
          </cell>
          <cell r="AD142">
            <v>1451</v>
          </cell>
          <cell r="AE142">
            <v>64</v>
          </cell>
          <cell r="AF142">
            <v>23</v>
          </cell>
          <cell r="AG142">
            <v>41</v>
          </cell>
          <cell r="AH142">
            <v>1387</v>
          </cell>
          <cell r="AI142">
            <v>107</v>
          </cell>
          <cell r="AJ142">
            <v>64</v>
          </cell>
          <cell r="AK142">
            <v>1344</v>
          </cell>
          <cell r="AL142">
            <v>0</v>
          </cell>
          <cell r="AM142">
            <v>7</v>
          </cell>
          <cell r="AN142">
            <v>0</v>
          </cell>
          <cell r="AO142">
            <v>0</v>
          </cell>
          <cell r="AP142">
            <v>7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</v>
          </cell>
          <cell r="AV142">
            <v>0</v>
          </cell>
          <cell r="AW142">
            <v>6</v>
          </cell>
          <cell r="AX142">
            <v>6</v>
          </cell>
          <cell r="AY142">
            <v>6</v>
          </cell>
          <cell r="BB142">
            <v>957</v>
          </cell>
        </row>
        <row r="143">
          <cell r="B143" t="str">
            <v>云浮新区</v>
          </cell>
          <cell r="C143">
            <v>928</v>
          </cell>
          <cell r="D143">
            <v>0</v>
          </cell>
          <cell r="E143">
            <v>928</v>
          </cell>
          <cell r="F143">
            <v>580</v>
          </cell>
          <cell r="G143">
            <v>1.6</v>
          </cell>
          <cell r="H143" t="str">
            <v/>
          </cell>
          <cell r="I143">
            <v>2784</v>
          </cell>
          <cell r="N143">
            <v>700</v>
          </cell>
          <cell r="O143">
            <v>44100</v>
          </cell>
          <cell r="P143">
            <v>640</v>
          </cell>
          <cell r="Q143">
            <v>261120</v>
          </cell>
          <cell r="R143">
            <v>400</v>
          </cell>
          <cell r="S143">
            <v>1.6</v>
          </cell>
          <cell r="T143" t="str">
            <v/>
          </cell>
          <cell r="Y143">
            <v>1</v>
          </cell>
          <cell r="Z143">
            <v>474</v>
          </cell>
          <cell r="AA143">
            <v>0.14978902953586498</v>
          </cell>
          <cell r="AB143">
            <v>71</v>
          </cell>
          <cell r="AC143">
            <v>0.9683544303797469</v>
          </cell>
          <cell r="AD143">
            <v>471</v>
          </cell>
          <cell r="AE143">
            <v>459</v>
          </cell>
          <cell r="AF143">
            <v>445</v>
          </cell>
          <cell r="AG143">
            <v>11</v>
          </cell>
          <cell r="AH143">
            <v>15</v>
          </cell>
          <cell r="AI143">
            <v>63</v>
          </cell>
          <cell r="AJ143">
            <v>1</v>
          </cell>
          <cell r="AK143">
            <v>408</v>
          </cell>
          <cell r="AL143">
            <v>0</v>
          </cell>
          <cell r="AM143">
            <v>3</v>
          </cell>
          <cell r="AN143">
            <v>3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3</v>
          </cell>
          <cell r="AV143">
            <v>0</v>
          </cell>
          <cell r="AW143">
            <v>1</v>
          </cell>
          <cell r="AX143">
            <v>1</v>
          </cell>
          <cell r="AY143">
            <v>1</v>
          </cell>
          <cell r="BB143">
            <v>144</v>
          </cell>
        </row>
        <row r="144">
          <cell r="B144" t="str">
            <v>罗定市</v>
          </cell>
          <cell r="C144">
            <v>928</v>
          </cell>
          <cell r="D144">
            <v>928</v>
          </cell>
          <cell r="E144">
            <v>928</v>
          </cell>
          <cell r="F144">
            <v>580</v>
          </cell>
          <cell r="G144">
            <v>1.6</v>
          </cell>
          <cell r="H144" t="str">
            <v/>
          </cell>
          <cell r="I144">
            <v>32480</v>
          </cell>
          <cell r="N144">
            <v>740</v>
          </cell>
          <cell r="O144">
            <v>170940</v>
          </cell>
          <cell r="P144">
            <v>640</v>
          </cell>
          <cell r="Q144">
            <v>3852800</v>
          </cell>
          <cell r="R144">
            <v>400</v>
          </cell>
          <cell r="S144">
            <v>1.6</v>
          </cell>
          <cell r="T144" t="str">
            <v/>
          </cell>
          <cell r="Y144">
            <v>1</v>
          </cell>
          <cell r="Z144">
            <v>6287</v>
          </cell>
          <cell r="AA144">
            <v>0.12040718943852394</v>
          </cell>
          <cell r="AB144">
            <v>757</v>
          </cell>
          <cell r="AC144">
            <v>0.12040718943852394</v>
          </cell>
          <cell r="AD144">
            <v>6251</v>
          </cell>
          <cell r="AE144">
            <v>757</v>
          </cell>
          <cell r="AF144">
            <v>220</v>
          </cell>
          <cell r="AG144">
            <v>531</v>
          </cell>
          <cell r="AH144">
            <v>5500</v>
          </cell>
          <cell r="AI144">
            <v>231</v>
          </cell>
          <cell r="AJ144">
            <v>15</v>
          </cell>
          <cell r="AK144">
            <v>6020</v>
          </cell>
          <cell r="AL144">
            <v>0</v>
          </cell>
          <cell r="AM144">
            <v>36</v>
          </cell>
          <cell r="AN144">
            <v>3</v>
          </cell>
          <cell r="AO144">
            <v>3</v>
          </cell>
          <cell r="AP144">
            <v>30</v>
          </cell>
          <cell r="AQ144">
            <v>1</v>
          </cell>
          <cell r="AR144">
            <v>1</v>
          </cell>
          <cell r="AS144">
            <v>1</v>
          </cell>
          <cell r="AU144">
            <v>35</v>
          </cell>
          <cell r="AV144">
            <v>0</v>
          </cell>
          <cell r="AW144">
            <v>20</v>
          </cell>
          <cell r="AX144">
            <v>20</v>
          </cell>
          <cell r="AY144">
            <v>20</v>
          </cell>
          <cell r="BB144">
            <v>612</v>
          </cell>
        </row>
        <row r="145">
          <cell r="B145" t="str">
            <v>新兴县</v>
          </cell>
          <cell r="C145">
            <v>928</v>
          </cell>
          <cell r="D145">
            <v>11136</v>
          </cell>
          <cell r="E145">
            <v>928</v>
          </cell>
          <cell r="F145">
            <v>580</v>
          </cell>
          <cell r="G145">
            <v>1.6</v>
          </cell>
          <cell r="H145" t="str">
            <v/>
          </cell>
          <cell r="I145">
            <v>50112</v>
          </cell>
          <cell r="N145">
            <v>730</v>
          </cell>
          <cell r="O145">
            <v>205860</v>
          </cell>
          <cell r="P145">
            <v>730</v>
          </cell>
          <cell r="Q145">
            <v>1853470</v>
          </cell>
          <cell r="R145">
            <v>400</v>
          </cell>
          <cell r="S145">
            <v>1.825</v>
          </cell>
          <cell r="T145" t="str">
            <v>1</v>
          </cell>
          <cell r="Y145">
            <v>1</v>
          </cell>
          <cell r="Z145">
            <v>2887</v>
          </cell>
          <cell r="AA145">
            <v>0.1499826809837201</v>
          </cell>
          <cell r="AB145">
            <v>433</v>
          </cell>
          <cell r="AC145">
            <v>0.07551091098025632</v>
          </cell>
          <cell r="AD145">
            <v>2821</v>
          </cell>
          <cell r="AE145">
            <v>218</v>
          </cell>
          <cell r="AF145">
            <v>82</v>
          </cell>
          <cell r="AG145">
            <v>127</v>
          </cell>
          <cell r="AH145">
            <v>2612</v>
          </cell>
          <cell r="AI145">
            <v>282</v>
          </cell>
          <cell r="AJ145">
            <v>73</v>
          </cell>
          <cell r="AK145">
            <v>2539</v>
          </cell>
          <cell r="AL145">
            <v>0</v>
          </cell>
          <cell r="AM145">
            <v>66</v>
          </cell>
          <cell r="AN145">
            <v>6</v>
          </cell>
          <cell r="AO145">
            <v>3</v>
          </cell>
          <cell r="AP145">
            <v>57</v>
          </cell>
          <cell r="AQ145">
            <v>12</v>
          </cell>
          <cell r="AR145">
            <v>0</v>
          </cell>
          <cell r="AS145">
            <v>12</v>
          </cell>
          <cell r="AT145">
            <v>0</v>
          </cell>
          <cell r="AU145">
            <v>54</v>
          </cell>
          <cell r="AV145">
            <v>0</v>
          </cell>
          <cell r="AW145">
            <v>14</v>
          </cell>
          <cell r="AX145">
            <v>14</v>
          </cell>
          <cell r="AY145">
            <v>14</v>
          </cell>
          <cell r="BB145">
            <v>715</v>
          </cell>
        </row>
        <row r="146">
          <cell r="B146" t="str">
            <v>郁南县</v>
          </cell>
          <cell r="C146">
            <v>928</v>
          </cell>
          <cell r="D146">
            <v>0</v>
          </cell>
          <cell r="E146">
            <v>928</v>
          </cell>
          <cell r="F146">
            <v>580</v>
          </cell>
          <cell r="G146">
            <v>1.6</v>
          </cell>
          <cell r="H146" t="str">
            <v/>
          </cell>
          <cell r="I146">
            <v>34336</v>
          </cell>
          <cell r="N146">
            <v>670</v>
          </cell>
          <cell r="O146">
            <v>124620</v>
          </cell>
          <cell r="P146">
            <v>670</v>
          </cell>
          <cell r="Q146">
            <v>1955730</v>
          </cell>
          <cell r="R146">
            <v>400</v>
          </cell>
          <cell r="S146">
            <v>1.675</v>
          </cell>
          <cell r="T146" t="str">
            <v/>
          </cell>
          <cell r="Y146">
            <v>1</v>
          </cell>
          <cell r="Z146">
            <v>3142</v>
          </cell>
          <cell r="AA146">
            <v>0.09993634627625717</v>
          </cell>
          <cell r="AB146">
            <v>314</v>
          </cell>
          <cell r="AC146">
            <v>0.05315085932527053</v>
          </cell>
          <cell r="AD146">
            <v>3105</v>
          </cell>
          <cell r="AE146">
            <v>167</v>
          </cell>
          <cell r="AF146">
            <v>58</v>
          </cell>
          <cell r="AG146">
            <v>109</v>
          </cell>
          <cell r="AH146">
            <v>2938</v>
          </cell>
          <cell r="AI146">
            <v>186</v>
          </cell>
          <cell r="AJ146">
            <v>0</v>
          </cell>
          <cell r="AK146">
            <v>2919</v>
          </cell>
          <cell r="AL146">
            <v>0</v>
          </cell>
          <cell r="AM146">
            <v>37</v>
          </cell>
          <cell r="AN146">
            <v>0</v>
          </cell>
          <cell r="AO146">
            <v>0</v>
          </cell>
          <cell r="AP146">
            <v>37</v>
          </cell>
          <cell r="AQ146">
            <v>0</v>
          </cell>
          <cell r="AR146">
            <v>0</v>
          </cell>
          <cell r="AS146">
            <v>0</v>
          </cell>
          <cell r="AU146">
            <v>37</v>
          </cell>
          <cell r="AV146">
            <v>0</v>
          </cell>
          <cell r="AW146">
            <v>15</v>
          </cell>
          <cell r="AX146">
            <v>15</v>
          </cell>
          <cell r="AY146">
            <v>15</v>
          </cell>
          <cell r="BB146">
            <v>612</v>
          </cell>
        </row>
        <row r="147">
          <cell r="D147">
            <v>0</v>
          </cell>
          <cell r="AA147" t="e">
            <v>#DIV/0!</v>
          </cell>
        </row>
        <row r="148">
          <cell r="S148" t="e">
            <v>#DIV/0!</v>
          </cell>
          <cell r="T148" t="e">
            <v>#DIV/0!</v>
          </cell>
          <cell r="AA14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17.00390625" style="106" customWidth="1"/>
    <col min="2" max="3" width="25.625" style="106" customWidth="1"/>
    <col min="4" max="4" width="25.625" style="107" customWidth="1"/>
  </cols>
  <sheetData>
    <row r="1" spans="1:4" ht="24" customHeight="1">
      <c r="A1" s="108" t="s">
        <v>0</v>
      </c>
      <c r="B1" s="108"/>
      <c r="C1" s="108"/>
      <c r="D1" s="108"/>
    </row>
    <row r="2" spans="1:4" ht="6" customHeight="1">
      <c r="A2" s="109"/>
      <c r="B2" s="109"/>
      <c r="C2" s="109"/>
      <c r="D2" s="109"/>
    </row>
    <row r="3" spans="1:4" ht="30" customHeight="1">
      <c r="A3" s="110" t="s">
        <v>1</v>
      </c>
      <c r="B3" s="110"/>
      <c r="C3" s="110"/>
      <c r="D3" s="110"/>
    </row>
    <row r="4" spans="1:4" ht="21" customHeight="1">
      <c r="A4" s="111"/>
      <c r="B4" s="111"/>
      <c r="C4" s="111"/>
      <c r="D4" s="112" t="s">
        <v>2</v>
      </c>
    </row>
    <row r="5" spans="1:4" s="100" customFormat="1" ht="25.5" customHeight="1">
      <c r="A5" s="113" t="s">
        <v>3</v>
      </c>
      <c r="B5" s="114" t="s">
        <v>4</v>
      </c>
      <c r="C5" s="114" t="s">
        <v>5</v>
      </c>
      <c r="D5" s="115" t="s">
        <v>6</v>
      </c>
    </row>
    <row r="6" spans="1:4" s="101" customFormat="1" ht="19.5" customHeight="1">
      <c r="A6" s="116" t="s">
        <v>7</v>
      </c>
      <c r="B6" s="115">
        <v>1798</v>
      </c>
      <c r="C6" s="115">
        <v>2958</v>
      </c>
      <c r="D6" s="115">
        <v>-1160</v>
      </c>
    </row>
    <row r="7" spans="1:4" s="101" customFormat="1" ht="19.5" customHeight="1">
      <c r="A7" s="116" t="s">
        <v>8</v>
      </c>
      <c r="B7" s="115">
        <v>788</v>
      </c>
      <c r="C7" s="115">
        <v>1294</v>
      </c>
      <c r="D7" s="115">
        <v>-506</v>
      </c>
    </row>
    <row r="8" spans="1:4" s="102" customFormat="1" ht="19.5" customHeight="1">
      <c r="A8" s="117" t="s">
        <v>9</v>
      </c>
      <c r="B8" s="118">
        <v>69</v>
      </c>
      <c r="C8" s="118">
        <v>113</v>
      </c>
      <c r="D8" s="118">
        <v>-44</v>
      </c>
    </row>
    <row r="9" spans="1:4" s="102" customFormat="1" ht="19.5" customHeight="1">
      <c r="A9" s="117" t="s">
        <v>10</v>
      </c>
      <c r="B9" s="118">
        <v>46</v>
      </c>
      <c r="C9" s="118">
        <v>76</v>
      </c>
      <c r="D9" s="118">
        <v>-30</v>
      </c>
    </row>
    <row r="10" spans="1:4" s="102" customFormat="1" ht="19.5" customHeight="1">
      <c r="A10" s="119" t="s">
        <v>11</v>
      </c>
      <c r="B10" s="118">
        <v>50</v>
      </c>
      <c r="C10" s="118">
        <v>82</v>
      </c>
      <c r="D10" s="118">
        <v>-32</v>
      </c>
    </row>
    <row r="11" spans="1:4" s="103" customFormat="1" ht="19.5" customHeight="1">
      <c r="A11" s="120" t="s">
        <v>12</v>
      </c>
      <c r="B11" s="118">
        <v>61</v>
      </c>
      <c r="C11" s="118">
        <v>100</v>
      </c>
      <c r="D11" s="118">
        <v>-39</v>
      </c>
    </row>
    <row r="12" spans="1:4" s="102" customFormat="1" ht="19.5" customHeight="1">
      <c r="A12" s="121" t="s">
        <v>13</v>
      </c>
      <c r="B12" s="118">
        <v>58</v>
      </c>
      <c r="C12" s="118">
        <v>95</v>
      </c>
      <c r="D12" s="118">
        <v>-37</v>
      </c>
    </row>
    <row r="13" spans="1:4" s="102" customFormat="1" ht="19.5" customHeight="1">
      <c r="A13" s="120" t="s">
        <v>14</v>
      </c>
      <c r="B13" s="118">
        <v>25</v>
      </c>
      <c r="C13" s="118">
        <v>42</v>
      </c>
      <c r="D13" s="118">
        <v>-17</v>
      </c>
    </row>
    <row r="14" spans="1:4" s="102" customFormat="1" ht="19.5" customHeight="1">
      <c r="A14" s="122" t="s">
        <v>15</v>
      </c>
      <c r="B14" s="118">
        <v>41</v>
      </c>
      <c r="C14" s="118">
        <v>68</v>
      </c>
      <c r="D14" s="118">
        <v>-27</v>
      </c>
    </row>
    <row r="15" spans="1:4" s="102" customFormat="1" ht="19.5" customHeight="1">
      <c r="A15" s="120" t="s">
        <v>16</v>
      </c>
      <c r="B15" s="118">
        <v>55</v>
      </c>
      <c r="C15" s="118">
        <v>90</v>
      </c>
      <c r="D15" s="118">
        <v>-35</v>
      </c>
    </row>
    <row r="16" spans="1:4" s="102" customFormat="1" ht="19.5" customHeight="1">
      <c r="A16" s="123" t="s">
        <v>17</v>
      </c>
      <c r="B16" s="118">
        <v>83</v>
      </c>
      <c r="C16" s="118">
        <v>137</v>
      </c>
      <c r="D16" s="118">
        <v>-54</v>
      </c>
    </row>
    <row r="17" spans="1:4" s="102" customFormat="1" ht="19.5" customHeight="1">
      <c r="A17" s="124" t="s">
        <v>18</v>
      </c>
      <c r="B17" s="118">
        <v>73</v>
      </c>
      <c r="C17" s="118">
        <v>118</v>
      </c>
      <c r="D17" s="118">
        <v>-45</v>
      </c>
    </row>
    <row r="18" spans="1:4" s="102" customFormat="1" ht="19.5" customHeight="1">
      <c r="A18" s="124" t="s">
        <v>19</v>
      </c>
      <c r="B18" s="118">
        <v>35</v>
      </c>
      <c r="C18" s="118">
        <v>57</v>
      </c>
      <c r="D18" s="118">
        <v>-22</v>
      </c>
    </row>
    <row r="19" spans="1:4" s="102" customFormat="1" ht="19.5" customHeight="1">
      <c r="A19" s="121" t="s">
        <v>20</v>
      </c>
      <c r="B19" s="118">
        <v>76</v>
      </c>
      <c r="C19" s="118">
        <v>125</v>
      </c>
      <c r="D19" s="118">
        <v>-49</v>
      </c>
    </row>
    <row r="20" spans="1:4" s="102" customFormat="1" ht="19.5" customHeight="1">
      <c r="A20" s="117" t="s">
        <v>21</v>
      </c>
      <c r="B20" s="118">
        <v>34</v>
      </c>
      <c r="C20" s="118">
        <v>56</v>
      </c>
      <c r="D20" s="118">
        <v>-22</v>
      </c>
    </row>
    <row r="21" spans="1:4" s="104" customFormat="1" ht="19.5" customHeight="1">
      <c r="A21" s="120" t="s">
        <v>22</v>
      </c>
      <c r="B21" s="118">
        <v>39</v>
      </c>
      <c r="C21" s="118">
        <v>65</v>
      </c>
      <c r="D21" s="118">
        <v>-26</v>
      </c>
    </row>
    <row r="22" spans="1:4" s="102" customFormat="1" ht="19.5" customHeight="1">
      <c r="A22" s="121" t="s">
        <v>23</v>
      </c>
      <c r="B22" s="118">
        <v>43</v>
      </c>
      <c r="C22" s="118">
        <v>70</v>
      </c>
      <c r="D22" s="118">
        <v>-27</v>
      </c>
    </row>
    <row r="23" spans="1:4" s="102" customFormat="1" ht="19.5" customHeight="1">
      <c r="A23" s="125" t="s">
        <v>24</v>
      </c>
      <c r="B23" s="115">
        <v>1010</v>
      </c>
      <c r="C23" s="115">
        <v>1664</v>
      </c>
      <c r="D23" s="115">
        <v>-654</v>
      </c>
    </row>
    <row r="24" spans="1:4" s="103" customFormat="1" ht="19.5" customHeight="1">
      <c r="A24" s="121" t="s">
        <v>25</v>
      </c>
      <c r="B24" s="118">
        <v>15</v>
      </c>
      <c r="C24" s="118">
        <v>25</v>
      </c>
      <c r="D24" s="118">
        <v>-10</v>
      </c>
    </row>
    <row r="25" spans="1:4" s="103" customFormat="1" ht="19.5" customHeight="1">
      <c r="A25" s="121" t="s">
        <v>26</v>
      </c>
      <c r="B25" s="118">
        <v>24</v>
      </c>
      <c r="C25" s="118">
        <v>40</v>
      </c>
      <c r="D25" s="118">
        <v>-16</v>
      </c>
    </row>
    <row r="26" spans="1:4" s="103" customFormat="1" ht="19.5" customHeight="1">
      <c r="A26" s="121" t="s">
        <v>27</v>
      </c>
      <c r="B26" s="118">
        <v>14</v>
      </c>
      <c r="C26" s="118">
        <v>23</v>
      </c>
      <c r="D26" s="118">
        <v>-9</v>
      </c>
    </row>
    <row r="27" spans="1:4" s="103" customFormat="1" ht="19.5" customHeight="1">
      <c r="A27" s="121" t="s">
        <v>28</v>
      </c>
      <c r="B27" s="118">
        <v>19</v>
      </c>
      <c r="C27" s="118">
        <v>31</v>
      </c>
      <c r="D27" s="118">
        <v>-12</v>
      </c>
    </row>
    <row r="28" spans="1:4" s="101" customFormat="1" ht="19.5" customHeight="1">
      <c r="A28" s="126" t="s">
        <v>29</v>
      </c>
      <c r="B28" s="118">
        <v>21</v>
      </c>
      <c r="C28" s="118">
        <v>34</v>
      </c>
      <c r="D28" s="118">
        <v>-13</v>
      </c>
    </row>
    <row r="29" spans="1:4" s="101" customFormat="1" ht="19.5" customHeight="1">
      <c r="A29" s="126" t="s">
        <v>30</v>
      </c>
      <c r="B29" s="118">
        <v>28</v>
      </c>
      <c r="C29" s="118">
        <v>46</v>
      </c>
      <c r="D29" s="118">
        <v>-18</v>
      </c>
    </row>
    <row r="30" spans="1:4" s="103" customFormat="1" ht="19.5" customHeight="1">
      <c r="A30" s="120" t="s">
        <v>31</v>
      </c>
      <c r="B30" s="118">
        <v>31</v>
      </c>
      <c r="C30" s="118">
        <v>50</v>
      </c>
      <c r="D30" s="118">
        <v>-19</v>
      </c>
    </row>
    <row r="31" spans="1:4" s="103" customFormat="1" ht="19.5" customHeight="1">
      <c r="A31" s="127" t="s">
        <v>32</v>
      </c>
      <c r="B31" s="118">
        <v>26</v>
      </c>
      <c r="C31" s="118">
        <v>42</v>
      </c>
      <c r="D31" s="118">
        <v>-16</v>
      </c>
    </row>
    <row r="32" spans="1:4" s="103" customFormat="1" ht="19.5" customHeight="1">
      <c r="A32" s="127" t="s">
        <v>33</v>
      </c>
      <c r="B32" s="118">
        <v>33</v>
      </c>
      <c r="C32" s="118">
        <v>55</v>
      </c>
      <c r="D32" s="118">
        <v>-22</v>
      </c>
    </row>
    <row r="33" spans="1:4" s="103" customFormat="1" ht="19.5" customHeight="1">
      <c r="A33" s="127" t="s">
        <v>34</v>
      </c>
      <c r="B33" s="118">
        <v>38</v>
      </c>
      <c r="C33" s="118">
        <v>62</v>
      </c>
      <c r="D33" s="118">
        <v>-24</v>
      </c>
    </row>
    <row r="34" spans="1:4" s="103" customFormat="1" ht="19.5" customHeight="1">
      <c r="A34" s="127" t="s">
        <v>35</v>
      </c>
      <c r="B34" s="118">
        <v>24</v>
      </c>
      <c r="C34" s="118">
        <v>40</v>
      </c>
      <c r="D34" s="118">
        <v>-16</v>
      </c>
    </row>
    <row r="35" spans="1:4" s="102" customFormat="1" ht="19.5" customHeight="1">
      <c r="A35" s="127" t="s">
        <v>36</v>
      </c>
      <c r="B35" s="118">
        <v>27</v>
      </c>
      <c r="C35" s="118">
        <v>44</v>
      </c>
      <c r="D35" s="118">
        <v>-17</v>
      </c>
    </row>
    <row r="36" spans="1:4" s="102" customFormat="1" ht="19.5" customHeight="1">
      <c r="A36" s="127" t="s">
        <v>37</v>
      </c>
      <c r="B36" s="118">
        <v>19</v>
      </c>
      <c r="C36" s="118">
        <v>32</v>
      </c>
      <c r="D36" s="118">
        <v>-13</v>
      </c>
    </row>
    <row r="37" spans="1:4" s="103" customFormat="1" ht="19.5" customHeight="1">
      <c r="A37" s="120" t="s">
        <v>38</v>
      </c>
      <c r="B37" s="118">
        <v>26</v>
      </c>
      <c r="C37" s="118">
        <v>42</v>
      </c>
      <c r="D37" s="118">
        <v>-16</v>
      </c>
    </row>
    <row r="38" spans="1:4" s="102" customFormat="1" ht="19.5" customHeight="1">
      <c r="A38" s="117" t="s">
        <v>39</v>
      </c>
      <c r="B38" s="118">
        <v>39</v>
      </c>
      <c r="C38" s="118">
        <v>64</v>
      </c>
      <c r="D38" s="118">
        <v>-25</v>
      </c>
    </row>
    <row r="39" spans="1:4" s="102" customFormat="1" ht="19.5" customHeight="1">
      <c r="A39" s="122" t="s">
        <v>40</v>
      </c>
      <c r="B39" s="118">
        <v>32</v>
      </c>
      <c r="C39" s="118">
        <v>52</v>
      </c>
      <c r="D39" s="118">
        <v>-20</v>
      </c>
    </row>
    <row r="40" spans="1:4" s="103" customFormat="1" ht="19.5" customHeight="1">
      <c r="A40" s="120" t="s">
        <v>41</v>
      </c>
      <c r="B40" s="118">
        <v>35</v>
      </c>
      <c r="C40" s="118">
        <v>58</v>
      </c>
      <c r="D40" s="118">
        <v>-23</v>
      </c>
    </row>
    <row r="41" spans="1:4" s="102" customFormat="1" ht="19.5" customHeight="1">
      <c r="A41" s="117" t="s">
        <v>42</v>
      </c>
      <c r="B41" s="118">
        <v>30</v>
      </c>
      <c r="C41" s="118">
        <v>50</v>
      </c>
      <c r="D41" s="118">
        <v>-20</v>
      </c>
    </row>
    <row r="42" spans="1:4" s="102" customFormat="1" ht="19.5" customHeight="1">
      <c r="A42" s="124" t="s">
        <v>43</v>
      </c>
      <c r="B42" s="118">
        <v>49</v>
      </c>
      <c r="C42" s="118">
        <v>80</v>
      </c>
      <c r="D42" s="118">
        <v>-31</v>
      </c>
    </row>
    <row r="43" spans="1:4" s="102" customFormat="1" ht="19.5" customHeight="1">
      <c r="A43" s="120" t="s">
        <v>44</v>
      </c>
      <c r="B43" s="118">
        <v>51</v>
      </c>
      <c r="C43" s="118">
        <v>85</v>
      </c>
      <c r="D43" s="118">
        <v>-34</v>
      </c>
    </row>
    <row r="44" spans="1:4" s="103" customFormat="1" ht="19.5" customHeight="1">
      <c r="A44" s="117" t="s">
        <v>45</v>
      </c>
      <c r="B44" s="118">
        <v>43</v>
      </c>
      <c r="C44" s="118">
        <v>71</v>
      </c>
      <c r="D44" s="118">
        <v>-28</v>
      </c>
    </row>
    <row r="45" spans="1:4" s="102" customFormat="1" ht="19.5" customHeight="1">
      <c r="A45" s="117" t="s">
        <v>46</v>
      </c>
      <c r="B45" s="118">
        <v>40</v>
      </c>
      <c r="C45" s="118">
        <v>66</v>
      </c>
      <c r="D45" s="118">
        <v>-26</v>
      </c>
    </row>
    <row r="46" spans="1:4" s="102" customFormat="1" ht="19.5" customHeight="1">
      <c r="A46" s="117" t="s">
        <v>47</v>
      </c>
      <c r="B46" s="118">
        <v>26</v>
      </c>
      <c r="C46" s="118">
        <v>43</v>
      </c>
      <c r="D46" s="118">
        <v>-17</v>
      </c>
    </row>
    <row r="47" spans="1:4" s="103" customFormat="1" ht="19.5" customHeight="1">
      <c r="A47" s="117" t="s">
        <v>48</v>
      </c>
      <c r="B47" s="118">
        <v>27</v>
      </c>
      <c r="C47" s="118">
        <v>44</v>
      </c>
      <c r="D47" s="118">
        <v>-17</v>
      </c>
    </row>
    <row r="48" spans="1:4" s="102" customFormat="1" ht="19.5" customHeight="1">
      <c r="A48" s="117" t="s">
        <v>49</v>
      </c>
      <c r="B48" s="118">
        <v>20</v>
      </c>
      <c r="C48" s="118">
        <v>34</v>
      </c>
      <c r="D48" s="118">
        <v>-14</v>
      </c>
    </row>
    <row r="49" spans="1:4" s="102" customFormat="1" ht="19.5" customHeight="1">
      <c r="A49" s="117" t="s">
        <v>50</v>
      </c>
      <c r="B49" s="118">
        <v>21</v>
      </c>
      <c r="C49" s="118">
        <v>35</v>
      </c>
      <c r="D49" s="118">
        <v>-14</v>
      </c>
    </row>
    <row r="50" spans="1:4" s="102" customFormat="1" ht="19.5" customHeight="1">
      <c r="A50" s="117" t="s">
        <v>51</v>
      </c>
      <c r="B50" s="118">
        <v>33</v>
      </c>
      <c r="C50" s="118">
        <v>55</v>
      </c>
      <c r="D50" s="118">
        <v>-22</v>
      </c>
    </row>
    <row r="51" spans="1:4" s="102" customFormat="1" ht="19.5" customHeight="1">
      <c r="A51" s="117" t="s">
        <v>52</v>
      </c>
      <c r="B51" s="118">
        <v>13</v>
      </c>
      <c r="C51" s="118">
        <v>21</v>
      </c>
      <c r="D51" s="118">
        <v>-8</v>
      </c>
    </row>
    <row r="52" spans="1:4" s="103" customFormat="1" ht="19.5" customHeight="1">
      <c r="A52" s="117" t="s">
        <v>53</v>
      </c>
      <c r="B52" s="118">
        <v>13</v>
      </c>
      <c r="C52" s="118">
        <v>21</v>
      </c>
      <c r="D52" s="118">
        <v>-8</v>
      </c>
    </row>
    <row r="53" spans="1:4" s="105" customFormat="1" ht="19.5" customHeight="1">
      <c r="A53" s="124" t="s">
        <v>54</v>
      </c>
      <c r="B53" s="118">
        <v>34</v>
      </c>
      <c r="C53" s="118">
        <v>56</v>
      </c>
      <c r="D53" s="118">
        <v>-22</v>
      </c>
    </row>
    <row r="54" spans="1:4" s="105" customFormat="1" ht="19.5" customHeight="1">
      <c r="A54" s="117" t="s">
        <v>55</v>
      </c>
      <c r="B54" s="118">
        <v>40</v>
      </c>
      <c r="C54" s="118">
        <v>66</v>
      </c>
      <c r="D54" s="118">
        <v>-26</v>
      </c>
    </row>
    <row r="55" spans="1:4" s="105" customFormat="1" ht="19.5" customHeight="1">
      <c r="A55" s="117" t="s">
        <v>56</v>
      </c>
      <c r="B55" s="118">
        <v>30</v>
      </c>
      <c r="C55" s="118">
        <v>50</v>
      </c>
      <c r="D55" s="118">
        <v>-20</v>
      </c>
    </row>
    <row r="56" spans="1:4" s="105" customFormat="1" ht="19.5" customHeight="1">
      <c r="A56" s="117" t="s">
        <v>57</v>
      </c>
      <c r="B56" s="118">
        <v>33</v>
      </c>
      <c r="C56" s="118">
        <v>55</v>
      </c>
      <c r="D56" s="118">
        <v>-22</v>
      </c>
    </row>
    <row r="57" spans="1:4" s="102" customFormat="1" ht="19.5" customHeight="1">
      <c r="A57" s="121" t="s">
        <v>58</v>
      </c>
      <c r="B57" s="118">
        <v>31</v>
      </c>
      <c r="C57" s="118">
        <v>51</v>
      </c>
      <c r="D57" s="118">
        <v>-20</v>
      </c>
    </row>
    <row r="58" spans="1:4" s="102" customFormat="1" ht="19.5" customHeight="1">
      <c r="A58" s="121" t="s">
        <v>59</v>
      </c>
      <c r="B58" s="118">
        <v>25</v>
      </c>
      <c r="C58" s="118">
        <v>41</v>
      </c>
      <c r="D58" s="118">
        <v>-16</v>
      </c>
    </row>
  </sheetData>
  <sheetProtection/>
  <mergeCells count="1">
    <mergeCell ref="A3:D3"/>
  </mergeCells>
  <printOptions horizontalCentered="1"/>
  <pageMargins left="0.75" right="0.75" top="1" bottom="1" header="0.51" footer="0.51"/>
  <pageSetup fitToHeight="0" fitToWidth="1" horizontalDpi="600" verticalDpi="600" orientation="portrait" paperSize="9" scale="8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2" width="17.00390625" style="85" customWidth="1"/>
    <col min="3" max="3" width="19.25390625" style="85" customWidth="1"/>
    <col min="4" max="4" width="17.25390625" style="85" customWidth="1"/>
    <col min="5" max="5" width="16.125" style="85" customWidth="1"/>
    <col min="6" max="16384" width="9.00390625" style="85" customWidth="1"/>
  </cols>
  <sheetData>
    <row r="1" spans="1:5" s="85" customFormat="1" ht="42" customHeight="1">
      <c r="A1" s="86" t="s">
        <v>60</v>
      </c>
      <c r="B1" s="86"/>
      <c r="C1" s="86"/>
      <c r="D1" s="86"/>
      <c r="E1" s="86"/>
    </row>
    <row r="2" spans="1:5" s="85" customFormat="1" ht="54.75" customHeight="1">
      <c r="A2" s="87" t="s">
        <v>61</v>
      </c>
      <c r="B2" s="88" t="s">
        <v>62</v>
      </c>
      <c r="C2" s="88" t="s">
        <v>63</v>
      </c>
      <c r="D2" s="88" t="s">
        <v>64</v>
      </c>
      <c r="E2" s="88" t="s">
        <v>65</v>
      </c>
    </row>
    <row r="3" spans="1:6" s="85" customFormat="1" ht="30" customHeight="1">
      <c r="A3" s="89" t="s">
        <v>7</v>
      </c>
      <c r="B3" s="90">
        <f aca="true" t="shared" si="0" ref="B3:F3">SUM(B4:B53)</f>
        <v>32691</v>
      </c>
      <c r="C3" s="90">
        <f t="shared" si="0"/>
        <v>32</v>
      </c>
      <c r="D3" s="90">
        <f t="shared" si="0"/>
        <v>24</v>
      </c>
      <c r="E3" s="90">
        <f t="shared" si="0"/>
        <v>27306</v>
      </c>
      <c r="F3" s="90">
        <f t="shared" si="0"/>
        <v>28072</v>
      </c>
    </row>
    <row r="4" spans="1:6" s="85" customFormat="1" ht="21.75" customHeight="1">
      <c r="A4" s="91" t="s">
        <v>15</v>
      </c>
      <c r="B4" s="92">
        <v>668</v>
      </c>
      <c r="C4" s="92">
        <v>1</v>
      </c>
      <c r="D4" s="92"/>
      <c r="E4" s="92">
        <v>4136</v>
      </c>
      <c r="F4" s="85">
        <v>762</v>
      </c>
    </row>
    <row r="5" spans="1:6" s="85" customFormat="1" ht="21.75" customHeight="1">
      <c r="A5" s="91" t="s">
        <v>13</v>
      </c>
      <c r="B5" s="92">
        <v>370</v>
      </c>
      <c r="C5" s="92">
        <v>1</v>
      </c>
      <c r="D5" s="92">
        <v>1</v>
      </c>
      <c r="E5" s="92">
        <v>1855</v>
      </c>
      <c r="F5" s="85">
        <v>435</v>
      </c>
    </row>
    <row r="6" spans="1:6" s="85" customFormat="1" ht="21.75" customHeight="1">
      <c r="A6" s="93" t="s">
        <v>37</v>
      </c>
      <c r="B6" s="92">
        <f>VLOOKUP(A6,'[1]Sheet1'!$B:$AE,27,0)</f>
        <v>207</v>
      </c>
      <c r="C6" s="92">
        <v>1</v>
      </c>
      <c r="D6" s="92"/>
      <c r="E6" s="92">
        <f>VLOOKUP(A6,'[1]Sheet1'!$B:$BB,50,0)</f>
        <v>17</v>
      </c>
      <c r="F6" s="85">
        <f>VLOOKUP(A6,'[1]Sheet1'!$B:$AB,27,0)</f>
        <v>207</v>
      </c>
    </row>
    <row r="7" spans="1:6" s="85" customFormat="1" ht="21.75" customHeight="1">
      <c r="A7" s="91" t="s">
        <v>19</v>
      </c>
      <c r="B7" s="92">
        <v>1</v>
      </c>
      <c r="C7" s="92"/>
      <c r="D7" s="92"/>
      <c r="E7" s="92">
        <v>40</v>
      </c>
      <c r="F7" s="85">
        <v>1</v>
      </c>
    </row>
    <row r="8" spans="1:6" s="85" customFormat="1" ht="21.75" customHeight="1">
      <c r="A8" s="94" t="s">
        <v>50</v>
      </c>
      <c r="B8" s="92">
        <f>VLOOKUP(A8,'[1]Sheet1'!$B:$AE,27,0)</f>
        <v>244</v>
      </c>
      <c r="C8" s="92">
        <v>1</v>
      </c>
      <c r="D8" s="92"/>
      <c r="E8" s="92">
        <f>VLOOKUP(A8,'[1]Sheet1'!$B:$BB,50,0)</f>
        <v>16</v>
      </c>
      <c r="F8" s="85">
        <f>VLOOKUP(A8,'[1]Sheet1'!$B:$AB,27,0)</f>
        <v>244</v>
      </c>
    </row>
    <row r="9" spans="1:6" s="85" customFormat="1" ht="21.75" customHeight="1">
      <c r="A9" s="94" t="s">
        <v>47</v>
      </c>
      <c r="B9" s="92">
        <f>VLOOKUP(A9,'[1]Sheet1'!$B:$AE,27,0)</f>
        <v>186</v>
      </c>
      <c r="C9" s="92"/>
      <c r="D9" s="92"/>
      <c r="E9" s="92">
        <f>VLOOKUP(A9,'[1]Sheet1'!$B:$BB,50,0)</f>
        <v>16</v>
      </c>
      <c r="F9" s="85">
        <f>VLOOKUP(A9,'[1]Sheet1'!$B:$AB,27,0)</f>
        <v>186</v>
      </c>
    </row>
    <row r="10" spans="1:6" s="85" customFormat="1" ht="21.75" customHeight="1">
      <c r="A10" s="94" t="s">
        <v>48</v>
      </c>
      <c r="B10" s="92">
        <f>VLOOKUP(A10,'[1]Sheet1'!$B:$AE,27,0)</f>
        <v>543</v>
      </c>
      <c r="C10" s="92"/>
      <c r="D10" s="92"/>
      <c r="E10" s="92">
        <f>VLOOKUP(A10,'[1]Sheet1'!$B:$BB,50,0)</f>
        <v>19</v>
      </c>
      <c r="F10" s="85">
        <f>VLOOKUP(A10,'[1]Sheet1'!$B:$AB,27,0)</f>
        <v>543</v>
      </c>
    </row>
    <row r="11" spans="1:6" s="85" customFormat="1" ht="21.75" customHeight="1">
      <c r="A11" s="93" t="s">
        <v>49</v>
      </c>
      <c r="B11" s="92">
        <f>VLOOKUP(A11,'[1]Sheet1'!$B:$AE,27,0)</f>
        <v>354</v>
      </c>
      <c r="C11" s="92">
        <v>1</v>
      </c>
      <c r="D11" s="92"/>
      <c r="E11" s="92">
        <f>VLOOKUP(A11,'[1]Sheet1'!$B:$BB,50,0)</f>
        <v>11</v>
      </c>
      <c r="F11" s="85">
        <f>VLOOKUP(A11,'[1]Sheet1'!$B:$AB,27,0)</f>
        <v>354</v>
      </c>
    </row>
    <row r="12" spans="1:6" s="85" customFormat="1" ht="21.75" customHeight="1">
      <c r="A12" s="95" t="s">
        <v>9</v>
      </c>
      <c r="B12" s="92">
        <v>406</v>
      </c>
      <c r="C12" s="92">
        <v>3</v>
      </c>
      <c r="D12" s="92"/>
      <c r="E12" s="92">
        <v>904</v>
      </c>
      <c r="F12" s="85">
        <v>544</v>
      </c>
    </row>
    <row r="13" spans="1:6" s="85" customFormat="1" ht="21.75" customHeight="1">
      <c r="A13" s="94" t="s">
        <v>25</v>
      </c>
      <c r="B13" s="92">
        <f>VLOOKUP(A13,'[1]Sheet1'!$B:$AE,27,0)</f>
        <v>8</v>
      </c>
      <c r="C13" s="92">
        <v>1</v>
      </c>
      <c r="D13" s="92">
        <v>1</v>
      </c>
      <c r="E13" s="92">
        <f>VLOOKUP(A13,'[1]Sheet1'!$B:$BB,50,0)</f>
        <v>1</v>
      </c>
      <c r="F13" s="85">
        <f>VLOOKUP(A13,'[1]Sheet1'!$B:$AB,27,0)</f>
        <v>8</v>
      </c>
    </row>
    <row r="14" spans="1:6" s="85" customFormat="1" ht="21.75" customHeight="1">
      <c r="A14" s="95" t="s">
        <v>10</v>
      </c>
      <c r="B14" s="92">
        <v>312</v>
      </c>
      <c r="C14" s="92">
        <v>2</v>
      </c>
      <c r="D14" s="92"/>
      <c r="E14" s="92">
        <v>2197</v>
      </c>
      <c r="F14" s="85">
        <v>343</v>
      </c>
    </row>
    <row r="15" spans="1:6" s="85" customFormat="1" ht="21.75" customHeight="1">
      <c r="A15" s="93" t="s">
        <v>29</v>
      </c>
      <c r="B15" s="92">
        <f>VLOOKUP(A15,'[1]Sheet1'!$B:$AE,27,0)</f>
        <v>228</v>
      </c>
      <c r="C15" s="92">
        <v>1</v>
      </c>
      <c r="D15" s="92">
        <v>1</v>
      </c>
      <c r="E15" s="92">
        <f>VLOOKUP(A15,'[1]Sheet1'!$B:$BB,50,0)</f>
        <v>8</v>
      </c>
      <c r="F15" s="85">
        <f>VLOOKUP(A15,'[1]Sheet1'!$B:$AB,27,0)</f>
        <v>228</v>
      </c>
    </row>
    <row r="16" spans="1:6" s="85" customFormat="1" ht="21.75" customHeight="1">
      <c r="A16" s="96" t="s">
        <v>26</v>
      </c>
      <c r="B16" s="92">
        <f>VLOOKUP(A16,'[1]Sheet1'!$B:$AE,27,0)</f>
        <v>129</v>
      </c>
      <c r="C16" s="92"/>
      <c r="D16" s="92"/>
      <c r="E16" s="92">
        <f>VLOOKUP(A16,'[1]Sheet1'!$B:$BB,50,0)</f>
        <v>18</v>
      </c>
      <c r="F16" s="85">
        <f>VLOOKUP(A16,'[1]Sheet1'!$B:$AB,27,0)</f>
        <v>129</v>
      </c>
    </row>
    <row r="17" spans="1:6" s="85" customFormat="1" ht="21.75" customHeight="1">
      <c r="A17" s="93" t="s">
        <v>27</v>
      </c>
      <c r="B17" s="92">
        <f>VLOOKUP(A17,'[1]Sheet1'!$B:$AE,27,0)</f>
        <v>55</v>
      </c>
      <c r="C17" s="92"/>
      <c r="D17" s="92"/>
      <c r="E17" s="92">
        <f>VLOOKUP(A17,'[1]Sheet1'!$B:$BB,50,0)</f>
        <v>11</v>
      </c>
      <c r="F17" s="85">
        <f>VLOOKUP(A17,'[1]Sheet1'!$B:$AB,27,0)</f>
        <v>55</v>
      </c>
    </row>
    <row r="18" spans="1:6" s="85" customFormat="1" ht="21.75" customHeight="1">
      <c r="A18" s="93" t="s">
        <v>28</v>
      </c>
      <c r="B18" s="92">
        <f>VLOOKUP(A18,'[1]Sheet1'!$B:$AE,27,0)</f>
        <v>8</v>
      </c>
      <c r="C18" s="92">
        <v>1</v>
      </c>
      <c r="D18" s="92"/>
      <c r="E18" s="92">
        <f>VLOOKUP(A18,'[1]Sheet1'!$B:$BB,50,0)</f>
        <v>5</v>
      </c>
      <c r="F18" s="85">
        <f>VLOOKUP(A18,'[1]Sheet1'!$B:$AB,27,0)</f>
        <v>8</v>
      </c>
    </row>
    <row r="19" spans="1:6" s="85" customFormat="1" ht="21.75" customHeight="1">
      <c r="A19" s="95" t="s">
        <v>11</v>
      </c>
      <c r="B19" s="92">
        <v>1277</v>
      </c>
      <c r="C19" s="92">
        <v>1</v>
      </c>
      <c r="D19" s="92">
        <v>1</v>
      </c>
      <c r="E19" s="92">
        <v>1743</v>
      </c>
      <c r="F19" s="85">
        <v>849</v>
      </c>
    </row>
    <row r="20" spans="1:6" s="85" customFormat="1" ht="21.75" customHeight="1">
      <c r="A20" s="94" t="s">
        <v>32</v>
      </c>
      <c r="B20" s="92">
        <f>VLOOKUP(A20,'[1]Sheet1'!$B:$AE,27,0)</f>
        <v>172</v>
      </c>
      <c r="C20" s="92">
        <v>1</v>
      </c>
      <c r="D20" s="92"/>
      <c r="E20" s="92">
        <f>VLOOKUP(A20,'[1]Sheet1'!$B:$BB,50,0)</f>
        <v>13</v>
      </c>
      <c r="F20" s="85">
        <f>VLOOKUP(A20,'[1]Sheet1'!$B:$AB,27,0)</f>
        <v>172</v>
      </c>
    </row>
    <row r="21" spans="1:6" s="85" customFormat="1" ht="21.75" customHeight="1">
      <c r="A21" s="93" t="s">
        <v>31</v>
      </c>
      <c r="B21" s="92">
        <f>VLOOKUP(A21,'[1]Sheet1'!$B:$AE,27,0)</f>
        <v>689</v>
      </c>
      <c r="C21" s="92"/>
      <c r="D21" s="92"/>
      <c r="E21" s="92">
        <f>VLOOKUP(A21,'[1]Sheet1'!$B:$BB,50,0)</f>
        <v>27</v>
      </c>
      <c r="F21" s="85">
        <f>VLOOKUP(A21,'[1]Sheet1'!$B:$AB,27,0)</f>
        <v>689</v>
      </c>
    </row>
    <row r="22" spans="1:6" s="85" customFormat="1" ht="21.75" customHeight="1">
      <c r="A22" s="93" t="s">
        <v>30</v>
      </c>
      <c r="B22" s="92">
        <f>VLOOKUP(A22,'[1]Sheet1'!$B:$AE,27,0)</f>
        <v>415</v>
      </c>
      <c r="C22" s="92"/>
      <c r="D22" s="92"/>
      <c r="E22" s="92">
        <f>VLOOKUP(A22,'[1]Sheet1'!$B:$BB,50,0)</f>
        <v>17</v>
      </c>
      <c r="F22" s="85">
        <f>VLOOKUP(A22,'[1]Sheet1'!$B:$AB,27,0)</f>
        <v>415</v>
      </c>
    </row>
    <row r="23" spans="1:6" s="85" customFormat="1" ht="21.75" customHeight="1">
      <c r="A23" s="95" t="s">
        <v>12</v>
      </c>
      <c r="B23" s="92">
        <v>828</v>
      </c>
      <c r="C23" s="92">
        <v>1</v>
      </c>
      <c r="D23" s="92">
        <v>2</v>
      </c>
      <c r="E23" s="92">
        <v>1595</v>
      </c>
      <c r="F23" s="85">
        <v>592</v>
      </c>
    </row>
    <row r="24" spans="1:6" s="85" customFormat="1" ht="21.75" customHeight="1">
      <c r="A24" s="97" t="s">
        <v>33</v>
      </c>
      <c r="B24" s="92">
        <f>VLOOKUP(A24,'[1]Sheet1'!$B:$AE,27,0)</f>
        <v>522</v>
      </c>
      <c r="C24" s="92"/>
      <c r="D24" s="92"/>
      <c r="E24" s="92">
        <f>VLOOKUP(A24,'[1]Sheet1'!$B:$BB,50,0)</f>
        <v>19</v>
      </c>
      <c r="F24" s="85">
        <f>VLOOKUP(A24,'[1]Sheet1'!$B:$AB,27,0)</f>
        <v>522</v>
      </c>
    </row>
    <row r="25" spans="1:6" s="85" customFormat="1" ht="21.75" customHeight="1">
      <c r="A25" s="97" t="s">
        <v>35</v>
      </c>
      <c r="B25" s="92">
        <f>VLOOKUP(A25,'[1]Sheet1'!$B:$AE,27,0)</f>
        <v>271</v>
      </c>
      <c r="C25" s="92"/>
      <c r="D25" s="92">
        <v>1</v>
      </c>
      <c r="E25" s="92">
        <f>VLOOKUP(A25,'[1]Sheet1'!$B:$BB,50,0)</f>
        <v>16</v>
      </c>
      <c r="F25" s="85">
        <f>VLOOKUP(A25,'[1]Sheet1'!$B:$AB,27,0)</f>
        <v>271</v>
      </c>
    </row>
    <row r="26" spans="1:6" s="85" customFormat="1" ht="21.75" customHeight="1">
      <c r="A26" s="93" t="s">
        <v>34</v>
      </c>
      <c r="B26" s="92">
        <f>VLOOKUP(A26,'[1]Sheet1'!$B:$AE,27,0)</f>
        <v>448</v>
      </c>
      <c r="C26" s="92"/>
      <c r="D26" s="92">
        <v>1</v>
      </c>
      <c r="E26" s="92">
        <f>VLOOKUP(A26,'[1]Sheet1'!$B:$BB,50,0)</f>
        <v>16</v>
      </c>
      <c r="F26" s="85">
        <f>VLOOKUP(A26,'[1]Sheet1'!$B:$AB,27,0)</f>
        <v>448</v>
      </c>
    </row>
    <row r="27" spans="1:6" s="85" customFormat="1" ht="21.75" customHeight="1">
      <c r="A27" s="93" t="s">
        <v>36</v>
      </c>
      <c r="B27" s="92">
        <f>VLOOKUP(A27,'[1]Sheet1'!$B:$AE,27,0)</f>
        <v>229</v>
      </c>
      <c r="C27" s="92"/>
      <c r="D27" s="92">
        <v>1</v>
      </c>
      <c r="E27" s="92">
        <f>VLOOKUP(A27,'[1]Sheet1'!$B:$BB,50,0)</f>
        <v>14</v>
      </c>
      <c r="F27" s="85">
        <f>VLOOKUP(A27,'[1]Sheet1'!$B:$AB,27,0)</f>
        <v>229</v>
      </c>
    </row>
    <row r="28" spans="1:6" s="85" customFormat="1" ht="21.75" customHeight="1">
      <c r="A28" s="95" t="s">
        <v>14</v>
      </c>
      <c r="B28" s="92">
        <v>174</v>
      </c>
      <c r="C28" s="92">
        <v>1</v>
      </c>
      <c r="D28" s="92"/>
      <c r="E28" s="92">
        <v>99</v>
      </c>
      <c r="F28" s="85">
        <v>109</v>
      </c>
    </row>
    <row r="29" spans="1:6" s="85" customFormat="1" ht="21.75" customHeight="1">
      <c r="A29" s="98" t="s">
        <v>40</v>
      </c>
      <c r="B29" s="92">
        <f>VLOOKUP(A29,'[1]Sheet1'!$B:$AE,27,0)</f>
        <v>461</v>
      </c>
      <c r="C29" s="92"/>
      <c r="D29" s="92"/>
      <c r="E29" s="92">
        <f>VLOOKUP(A29,'[1]Sheet1'!$B:$BB,50,0)</f>
        <v>16</v>
      </c>
      <c r="F29" s="85">
        <f>VLOOKUP(A29,'[1]Sheet1'!$B:$AB,27,0)</f>
        <v>461</v>
      </c>
    </row>
    <row r="30" spans="1:6" s="85" customFormat="1" ht="21.75" customHeight="1">
      <c r="A30" s="98" t="s">
        <v>38</v>
      </c>
      <c r="B30" s="92">
        <f>VLOOKUP(A30,'[1]Sheet1'!$B:$AE,27,0)</f>
        <v>247</v>
      </c>
      <c r="C30" s="92">
        <v>1</v>
      </c>
      <c r="D30" s="92">
        <v>1</v>
      </c>
      <c r="E30" s="92">
        <f>VLOOKUP(A30,'[1]Sheet1'!$B:$BB,50,0)</f>
        <v>8</v>
      </c>
      <c r="F30" s="85">
        <f>VLOOKUP(A30,'[1]Sheet1'!$B:$AB,27,0)</f>
        <v>247</v>
      </c>
    </row>
    <row r="31" spans="1:6" s="85" customFormat="1" ht="21.75" customHeight="1">
      <c r="A31" s="98" t="s">
        <v>39</v>
      </c>
      <c r="B31" s="92">
        <f>VLOOKUP(A31,'[1]Sheet1'!$B:$AE,27,0)</f>
        <v>801</v>
      </c>
      <c r="C31" s="92"/>
      <c r="D31" s="92"/>
      <c r="E31" s="92">
        <f>VLOOKUP(A31,'[1]Sheet1'!$B:$BB,50,0)</f>
        <v>16</v>
      </c>
      <c r="F31" s="85">
        <f>VLOOKUP(A31,'[1]Sheet1'!$B:$AB,27,0)</f>
        <v>801</v>
      </c>
    </row>
    <row r="32" spans="1:6" s="85" customFormat="1" ht="21.75" customHeight="1">
      <c r="A32" s="95" t="s">
        <v>16</v>
      </c>
      <c r="B32" s="92">
        <v>3684</v>
      </c>
      <c r="C32" s="92">
        <v>2</v>
      </c>
      <c r="D32" s="92">
        <v>1</v>
      </c>
      <c r="E32" s="92">
        <v>1751</v>
      </c>
      <c r="F32" s="85">
        <v>1489</v>
      </c>
    </row>
    <row r="33" spans="1:6" s="85" customFormat="1" ht="21.75" customHeight="1">
      <c r="A33" s="93" t="s">
        <v>41</v>
      </c>
      <c r="B33" s="92">
        <f>VLOOKUP(A33,'[1]Sheet1'!$B:$AE,27,0)</f>
        <v>755</v>
      </c>
      <c r="C33" s="92"/>
      <c r="D33" s="92"/>
      <c r="E33" s="92">
        <f>VLOOKUP(A33,'[1]Sheet1'!$B:$BB,50,0)</f>
        <v>17</v>
      </c>
      <c r="F33" s="85">
        <f>VLOOKUP(A33,'[1]Sheet1'!$B:$AB,27,0)</f>
        <v>755</v>
      </c>
    </row>
    <row r="34" spans="1:6" s="85" customFormat="1" ht="21.75" customHeight="1">
      <c r="A34" s="95" t="s">
        <v>17</v>
      </c>
      <c r="B34" s="92">
        <v>2117</v>
      </c>
      <c r="C34" s="92"/>
      <c r="D34" s="92">
        <v>1</v>
      </c>
      <c r="E34" s="92">
        <v>1976</v>
      </c>
      <c r="F34" s="85">
        <v>1807</v>
      </c>
    </row>
    <row r="35" spans="1:6" s="85" customFormat="1" ht="21.75" customHeight="1">
      <c r="A35" s="94" t="s">
        <v>44</v>
      </c>
      <c r="B35" s="92">
        <f>VLOOKUP(A35,'[1]Sheet1'!$B:$AE,27,0)</f>
        <v>1592</v>
      </c>
      <c r="C35" s="92"/>
      <c r="D35" s="92">
        <v>1</v>
      </c>
      <c r="E35" s="92">
        <f>VLOOKUP(A35,'[1]Sheet1'!$B:$BB,50,0)</f>
        <v>20</v>
      </c>
      <c r="F35" s="85">
        <f>VLOOKUP(A35,'[1]Sheet1'!$B:$AB,27,0)</f>
        <v>1592</v>
      </c>
    </row>
    <row r="36" spans="1:6" s="85" customFormat="1" ht="21.75" customHeight="1">
      <c r="A36" s="94" t="s">
        <v>42</v>
      </c>
      <c r="B36" s="92">
        <f>VLOOKUP(A36,'[1]Sheet1'!$B:$AE,27,0)</f>
        <v>337</v>
      </c>
      <c r="C36" s="92"/>
      <c r="D36" s="92"/>
      <c r="E36" s="92">
        <f>VLOOKUP(A36,'[1]Sheet1'!$B:$BB,50,0)</f>
        <v>15</v>
      </c>
      <c r="F36" s="85">
        <f>VLOOKUP(A36,'[1]Sheet1'!$B:$AB,27,0)</f>
        <v>337</v>
      </c>
    </row>
    <row r="37" spans="1:6" s="85" customFormat="1" ht="21.75" customHeight="1">
      <c r="A37" s="93" t="s">
        <v>43</v>
      </c>
      <c r="B37" s="92">
        <f>VLOOKUP(A37,'[1]Sheet1'!$B:$AE,27,0)</f>
        <v>850</v>
      </c>
      <c r="C37" s="92">
        <v>1</v>
      </c>
      <c r="D37" s="92">
        <v>1</v>
      </c>
      <c r="E37" s="92">
        <f>VLOOKUP(A37,'[1]Sheet1'!$B:$BB,50,0)</f>
        <v>23</v>
      </c>
      <c r="F37" s="85">
        <f>VLOOKUP(A37,'[1]Sheet1'!$B:$AB,27,0)</f>
        <v>850</v>
      </c>
    </row>
    <row r="38" spans="1:6" s="85" customFormat="1" ht="21.75" customHeight="1">
      <c r="A38" s="95" t="s">
        <v>18</v>
      </c>
      <c r="B38" s="92">
        <v>3050</v>
      </c>
      <c r="C38" s="92">
        <v>2</v>
      </c>
      <c r="D38" s="92">
        <v>2</v>
      </c>
      <c r="E38" s="92">
        <v>1941</v>
      </c>
      <c r="F38" s="85">
        <v>2380</v>
      </c>
    </row>
    <row r="39" spans="1:6" s="85" customFormat="1" ht="21.75" customHeight="1">
      <c r="A39" s="98" t="s">
        <v>45</v>
      </c>
      <c r="B39" s="92">
        <f>VLOOKUP(A39,'[1]Sheet1'!$B:$AE,27,0)</f>
        <v>867</v>
      </c>
      <c r="C39" s="92"/>
      <c r="D39" s="92"/>
      <c r="E39" s="92">
        <f>VLOOKUP(A39,'[1]Sheet1'!$B:$BB,50,0)</f>
        <v>32</v>
      </c>
      <c r="F39" s="85">
        <f>VLOOKUP(A39,'[1]Sheet1'!$B:$AB,27,0)</f>
        <v>867</v>
      </c>
    </row>
    <row r="40" spans="1:6" s="85" customFormat="1" ht="21.75" customHeight="1">
      <c r="A40" s="93" t="s">
        <v>46</v>
      </c>
      <c r="B40" s="92">
        <f>VLOOKUP(A40,'[1]Sheet1'!$B:$AE,27,0)</f>
        <v>1133</v>
      </c>
      <c r="C40" s="92"/>
      <c r="D40" s="92"/>
      <c r="E40" s="92">
        <f>VLOOKUP(A40,'[1]Sheet1'!$B:$BB,50,0)</f>
        <v>21</v>
      </c>
      <c r="F40" s="85">
        <f>VLOOKUP(A40,'[1]Sheet1'!$B:$AB,27,0)</f>
        <v>1133</v>
      </c>
    </row>
    <row r="41" spans="1:6" s="85" customFormat="1" ht="21.75" customHeight="1">
      <c r="A41" s="95" t="s">
        <v>20</v>
      </c>
      <c r="B41" s="92">
        <v>2415</v>
      </c>
      <c r="C41" s="92">
        <v>2</v>
      </c>
      <c r="D41" s="92"/>
      <c r="E41" s="92">
        <v>2992</v>
      </c>
      <c r="F41" s="85">
        <v>1944</v>
      </c>
    </row>
    <row r="42" spans="1:6" s="85" customFormat="1" ht="21.75" customHeight="1">
      <c r="A42" s="97" t="s">
        <v>51</v>
      </c>
      <c r="B42" s="92">
        <f>VLOOKUP(A42,'[1]Sheet1'!$B:$AE,27,0)</f>
        <v>500</v>
      </c>
      <c r="C42" s="92">
        <v>1</v>
      </c>
      <c r="D42" s="92">
        <v>1</v>
      </c>
      <c r="E42" s="92">
        <f>VLOOKUP(A42,'[1]Sheet1'!$B:$BB,50,0)</f>
        <v>16</v>
      </c>
      <c r="F42" s="85">
        <f>VLOOKUP(A42,'[1]Sheet1'!$B:$AB,27,0)</f>
        <v>500</v>
      </c>
    </row>
    <row r="43" spans="1:6" s="85" customFormat="1" ht="21.75" customHeight="1">
      <c r="A43" s="97" t="s">
        <v>52</v>
      </c>
      <c r="B43" s="92">
        <f>VLOOKUP(A43,'[1]Sheet1'!$B:$AE,27,0)</f>
        <v>47</v>
      </c>
      <c r="C43" s="92"/>
      <c r="D43" s="92"/>
      <c r="E43" s="92">
        <f>VLOOKUP(A43,'[1]Sheet1'!$B:$BB,50,0)</f>
        <v>9</v>
      </c>
      <c r="F43" s="85">
        <f>VLOOKUP(A43,'[1]Sheet1'!$B:$AB,27,0)</f>
        <v>47</v>
      </c>
    </row>
    <row r="44" spans="1:6" s="85" customFormat="1" ht="21.75" customHeight="1">
      <c r="A44" s="93" t="s">
        <v>53</v>
      </c>
      <c r="B44" s="92">
        <f>VLOOKUP(A44,'[1]Sheet1'!$B:$AE,27,0)</f>
        <v>68</v>
      </c>
      <c r="C44" s="92"/>
      <c r="D44" s="92">
        <v>1</v>
      </c>
      <c r="E44" s="92">
        <f>VLOOKUP(A44,'[1]Sheet1'!$B:$BB,50,0)</f>
        <v>7</v>
      </c>
      <c r="F44" s="85">
        <f>VLOOKUP(A44,'[1]Sheet1'!$B:$AB,27,0)</f>
        <v>68</v>
      </c>
    </row>
    <row r="45" spans="1:6" s="85" customFormat="1" ht="21.75" customHeight="1">
      <c r="A45" s="95" t="s">
        <v>21</v>
      </c>
      <c r="B45" s="92">
        <v>459</v>
      </c>
      <c r="C45" s="92"/>
      <c r="D45" s="92">
        <v>1</v>
      </c>
      <c r="E45" s="92">
        <v>514</v>
      </c>
      <c r="F45" s="85">
        <v>298</v>
      </c>
    </row>
    <row r="46" spans="1:6" s="85" customFormat="1" ht="21.75" customHeight="1">
      <c r="A46" s="93" t="s">
        <v>54</v>
      </c>
      <c r="B46" s="92">
        <f>VLOOKUP(A46,'[1]Sheet1'!$B:$AE,27,0)</f>
        <v>408</v>
      </c>
      <c r="C46" s="92"/>
      <c r="D46" s="92">
        <v>1</v>
      </c>
      <c r="E46" s="92">
        <f>VLOOKUP(A46,'[1]Sheet1'!$B:$BB,50,0)</f>
        <v>20</v>
      </c>
      <c r="F46" s="85">
        <f>VLOOKUP(A46,'[1]Sheet1'!$B:$AB,27,0)</f>
        <v>408</v>
      </c>
    </row>
    <row r="47" spans="1:6" s="85" customFormat="1" ht="21.75" customHeight="1">
      <c r="A47" s="99" t="s">
        <v>22</v>
      </c>
      <c r="B47" s="92">
        <v>826</v>
      </c>
      <c r="C47" s="92">
        <v>2</v>
      </c>
      <c r="D47" s="92"/>
      <c r="E47" s="92">
        <v>2928</v>
      </c>
      <c r="F47" s="85">
        <v>555</v>
      </c>
    </row>
    <row r="48" spans="1:6" s="85" customFormat="1" ht="21.75" customHeight="1">
      <c r="A48" s="98" t="s">
        <v>57</v>
      </c>
      <c r="B48" s="92">
        <f>VLOOKUP(A48,'[1]Sheet1'!$B:$AE,27,0)</f>
        <v>325</v>
      </c>
      <c r="C48" s="92"/>
      <c r="D48" s="92"/>
      <c r="E48" s="92">
        <f>VLOOKUP(A48,'[1]Sheet1'!$B:$BB,50,0)</f>
        <v>10</v>
      </c>
      <c r="F48" s="85">
        <f>VLOOKUP(A48,'[1]Sheet1'!$B:$AB,27,0)</f>
        <v>325</v>
      </c>
    </row>
    <row r="49" spans="1:6" s="85" customFormat="1" ht="21.75" customHeight="1">
      <c r="A49" s="98" t="s">
        <v>55</v>
      </c>
      <c r="B49" s="92">
        <f>VLOOKUP(A49,'[1]Sheet1'!$B:$AE,27,0)</f>
        <v>448</v>
      </c>
      <c r="C49" s="92"/>
      <c r="D49" s="92"/>
      <c r="E49" s="92">
        <f>VLOOKUP(A49,'[1]Sheet1'!$B:$BB,50,0)</f>
        <v>25</v>
      </c>
      <c r="F49" s="85">
        <f>VLOOKUP(A49,'[1]Sheet1'!$B:$AB,27,0)</f>
        <v>448</v>
      </c>
    </row>
    <row r="50" spans="1:6" s="85" customFormat="1" ht="21.75" customHeight="1">
      <c r="A50" s="93" t="s">
        <v>56</v>
      </c>
      <c r="B50" s="92">
        <f>VLOOKUP(A50,'[1]Sheet1'!$B:$AE,27,0)</f>
        <v>548</v>
      </c>
      <c r="C50" s="92"/>
      <c r="D50" s="92"/>
      <c r="E50" s="92">
        <f>VLOOKUP(A50,'[1]Sheet1'!$B:$BB,50,0)</f>
        <v>17</v>
      </c>
      <c r="F50" s="85">
        <f>VLOOKUP(A50,'[1]Sheet1'!$B:$AB,27,0)</f>
        <v>548</v>
      </c>
    </row>
    <row r="51" spans="1:6" s="85" customFormat="1" ht="21.75" customHeight="1">
      <c r="A51" s="99" t="s">
        <v>23</v>
      </c>
      <c r="B51" s="92">
        <v>819</v>
      </c>
      <c r="C51" s="92">
        <v>3</v>
      </c>
      <c r="D51" s="92">
        <v>2</v>
      </c>
      <c r="E51" s="92">
        <v>2085</v>
      </c>
      <c r="F51" s="85">
        <v>679</v>
      </c>
    </row>
    <row r="52" spans="1:6" s="85" customFormat="1" ht="21.75" customHeight="1">
      <c r="A52" s="94" t="s">
        <v>58</v>
      </c>
      <c r="B52" s="92">
        <f>VLOOKUP(A52,'[1]Sheet1'!$B:$AE,27,0)</f>
        <v>757</v>
      </c>
      <c r="C52" s="92">
        <v>1</v>
      </c>
      <c r="D52" s="92">
        <v>1</v>
      </c>
      <c r="E52" s="92">
        <f>VLOOKUP(A52,'[1]Sheet1'!$B:$BB,50,0)</f>
        <v>20</v>
      </c>
      <c r="F52" s="85">
        <f>VLOOKUP(A52,'[1]Sheet1'!$B:$AB,27,0)</f>
        <v>757</v>
      </c>
    </row>
    <row r="53" spans="1:6" s="85" customFormat="1" ht="21.75" customHeight="1">
      <c r="A53" s="93" t="s">
        <v>59</v>
      </c>
      <c r="B53" s="92">
        <f>VLOOKUP(A53,'[1]Sheet1'!$B:$AE,27,0)</f>
        <v>433</v>
      </c>
      <c r="C53" s="92"/>
      <c r="D53" s="92">
        <v>1</v>
      </c>
      <c r="E53" s="92">
        <f>VLOOKUP(A53,'[1]Sheet1'!$B:$BB,50,0)</f>
        <v>14</v>
      </c>
      <c r="F53" s="85">
        <f>VLOOKUP(A53,'[1]Sheet1'!$B:$AB,27,0)</f>
        <v>433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="115" zoomScaleNormal="115" zoomScaleSheetLayoutView="100" workbookViewId="0" topLeftCell="A1">
      <selection activeCell="C42" sqref="C42"/>
    </sheetView>
  </sheetViews>
  <sheetFormatPr defaultColWidth="9.00390625" defaultRowHeight="14.25"/>
  <cols>
    <col min="1" max="1" width="12.25390625" style="0" customWidth="1"/>
    <col min="2" max="2" width="12.25390625" style="0" hidden="1" customWidth="1"/>
    <col min="3" max="3" width="13.75390625" style="0" customWidth="1"/>
    <col min="4" max="4" width="13.75390625" style="70" customWidth="1"/>
    <col min="5" max="5" width="13.75390625" style="0" customWidth="1"/>
    <col min="6" max="6" width="13.75390625" style="14" customWidth="1"/>
    <col min="7" max="7" width="13.75390625" style="11" hidden="1" customWidth="1"/>
    <col min="8" max="8" width="13.75390625" style="12" customWidth="1"/>
    <col min="9" max="9" width="13.75390625" style="13" customWidth="1"/>
    <col min="10" max="10" width="35.375" style="0" customWidth="1"/>
  </cols>
  <sheetData>
    <row r="1" ht="21.75" customHeight="1">
      <c r="A1" s="15"/>
    </row>
    <row r="2" spans="1:9" ht="45.75" customHeight="1">
      <c r="A2" s="16" t="s">
        <v>66</v>
      </c>
      <c r="B2" s="16"/>
      <c r="C2" s="16"/>
      <c r="D2" s="17"/>
      <c r="E2" s="16"/>
      <c r="F2" s="17"/>
      <c r="G2" s="16"/>
      <c r="H2" s="17"/>
      <c r="I2" s="16"/>
    </row>
    <row r="3" spans="1:10" s="10" customFormat="1" ht="72.75" customHeight="1">
      <c r="A3" s="18" t="s">
        <v>3</v>
      </c>
      <c r="B3" s="18" t="s">
        <v>67</v>
      </c>
      <c r="C3" s="18" t="s">
        <v>68</v>
      </c>
      <c r="D3" s="18" t="s">
        <v>69</v>
      </c>
      <c r="E3" s="18" t="s">
        <v>70</v>
      </c>
      <c r="F3" s="18" t="s">
        <v>71</v>
      </c>
      <c r="G3" s="18" t="s">
        <v>72</v>
      </c>
      <c r="H3" s="18" t="s">
        <v>73</v>
      </c>
      <c r="I3" s="18" t="s">
        <v>74</v>
      </c>
      <c r="J3" s="81" t="s">
        <v>75</v>
      </c>
    </row>
    <row r="4" spans="1:10" s="10" customFormat="1" ht="24" customHeight="1">
      <c r="A4" s="19"/>
      <c r="B4" s="20">
        <f>SUM(B5:B65)</f>
        <v>2522</v>
      </c>
      <c r="C4" s="71">
        <f aca="true" t="shared" si="0" ref="C4:H4">C5+C8+C9+C11+C12+C14+C15+C18+C19+C23+C25+C26+C27+C28+C30+C34+C35+C39+C40+C41+C42+C44+C45+C46+C47+C48+C49+C50+C52+C53+C54+C56+C57+C60+C61+C65+C64</f>
        <v>18251</v>
      </c>
      <c r="D4" s="71">
        <f aca="true" t="shared" si="1" ref="C4:F4">D5+D8+D9+D11+D12+D14+D15+D18+D19+D23+D25+D26+D27+D28+D30+D34+D35+D39+D40+D41+D42+D44+D45+D46+D47+D48+D49+D50+D52+D53+D54+D56+D57+D60+D61+D65</f>
        <v>5269</v>
      </c>
      <c r="E4" s="71">
        <f t="shared" si="0"/>
        <v>23520</v>
      </c>
      <c r="F4" s="71">
        <f t="shared" si="1"/>
        <v>58</v>
      </c>
      <c r="G4" s="72">
        <f>SUM(G5:G65)</f>
        <v>550</v>
      </c>
      <c r="H4" s="71">
        <f t="shared" si="0"/>
        <v>190</v>
      </c>
      <c r="I4" s="71"/>
      <c r="J4" s="81"/>
    </row>
    <row r="5" spans="1:9" ht="21" customHeight="1">
      <c r="A5" s="45" t="s">
        <v>9</v>
      </c>
      <c r="B5" s="73">
        <f aca="true" t="shared" si="2" ref="B5:H5">SUM(B6:B7)</f>
        <v>0</v>
      </c>
      <c r="C5" s="45">
        <f t="shared" si="2"/>
        <v>0</v>
      </c>
      <c r="D5" s="45">
        <f t="shared" si="2"/>
        <v>550</v>
      </c>
      <c r="E5" s="45">
        <f t="shared" si="2"/>
        <v>550</v>
      </c>
      <c r="F5" s="45">
        <f t="shared" si="2"/>
        <v>1</v>
      </c>
      <c r="G5" s="45">
        <f t="shared" si="2"/>
        <v>0</v>
      </c>
      <c r="H5" s="45">
        <f t="shared" si="2"/>
        <v>0</v>
      </c>
      <c r="I5" s="57">
        <f>AVERAGE(I6:I7)</f>
        <v>18.75</v>
      </c>
    </row>
    <row r="6" spans="1:9" s="69" customFormat="1" ht="21" customHeight="1">
      <c r="A6" s="30" t="s">
        <v>76</v>
      </c>
      <c r="B6" s="30">
        <f>VLOOKUP(A6,'[1]Sheet1'!$B:$AX,49,0)</f>
        <v>0</v>
      </c>
      <c r="C6" s="74"/>
      <c r="D6" s="74"/>
      <c r="E6" s="74">
        <f aca="true" t="shared" si="3" ref="E6:E8">C6+D6</f>
        <v>0</v>
      </c>
      <c r="F6" s="74">
        <v>1</v>
      </c>
      <c r="G6" s="75">
        <v>0</v>
      </c>
      <c r="H6" s="42"/>
      <c r="I6" s="61">
        <v>12.9</v>
      </c>
    </row>
    <row r="7" spans="1:9" s="69" customFormat="1" ht="21" customHeight="1">
      <c r="A7" s="30" t="s">
        <v>77</v>
      </c>
      <c r="B7" s="30">
        <f>VLOOKUP(A7,'[1]Sheet1'!$B:$AX,49,0)</f>
        <v>0</v>
      </c>
      <c r="C7" s="74"/>
      <c r="D7" s="74">
        <v>550</v>
      </c>
      <c r="E7" s="74">
        <f t="shared" si="3"/>
        <v>550</v>
      </c>
      <c r="F7" s="74"/>
      <c r="G7" s="75">
        <v>0</v>
      </c>
      <c r="H7" s="42"/>
      <c r="I7" s="61">
        <v>24.6</v>
      </c>
    </row>
    <row r="8" spans="1:9" ht="21" customHeight="1">
      <c r="A8" s="29" t="s">
        <v>25</v>
      </c>
      <c r="B8" s="29">
        <f>VLOOKUP(A8,'[1]Sheet1'!$B:$AX,49,0)</f>
        <v>1</v>
      </c>
      <c r="C8" s="76">
        <v>72</v>
      </c>
      <c r="D8" s="76"/>
      <c r="E8" s="76">
        <f t="shared" si="3"/>
        <v>72</v>
      </c>
      <c r="F8" s="76"/>
      <c r="G8" s="33">
        <v>1</v>
      </c>
      <c r="H8" s="35">
        <v>4</v>
      </c>
      <c r="I8" s="57">
        <v>17.8</v>
      </c>
    </row>
    <row r="9" spans="1:9" ht="21" customHeight="1">
      <c r="A9" s="45" t="s">
        <v>10</v>
      </c>
      <c r="B9" s="73"/>
      <c r="C9" s="76">
        <f aca="true" t="shared" si="4" ref="C9:F9">C10</f>
        <v>0</v>
      </c>
      <c r="D9" s="76">
        <f t="shared" si="4"/>
        <v>0</v>
      </c>
      <c r="E9" s="76">
        <f t="shared" si="4"/>
        <v>0</v>
      </c>
      <c r="F9" s="76">
        <f t="shared" si="4"/>
        <v>1</v>
      </c>
      <c r="G9" s="33"/>
      <c r="H9" s="76">
        <f>H10</f>
        <v>0</v>
      </c>
      <c r="I9" s="76">
        <f>I10</f>
        <v>14.6</v>
      </c>
    </row>
    <row r="10" spans="1:9" ht="21" customHeight="1">
      <c r="A10" s="37" t="s">
        <v>78</v>
      </c>
      <c r="B10" s="30">
        <f>VLOOKUP(A10,'[1]Sheet1'!$B:$AX,49,0)</f>
        <v>9</v>
      </c>
      <c r="C10" s="77"/>
      <c r="D10" s="77"/>
      <c r="E10" s="74">
        <f aca="true" t="shared" si="5" ref="E10:E14">C10+D10</f>
        <v>0</v>
      </c>
      <c r="F10" s="77">
        <v>1</v>
      </c>
      <c r="G10" s="25">
        <v>9</v>
      </c>
      <c r="H10" s="27"/>
      <c r="I10" s="61">
        <v>14.6</v>
      </c>
    </row>
    <row r="11" spans="1:9" ht="21" customHeight="1">
      <c r="A11" s="38" t="s">
        <v>29</v>
      </c>
      <c r="B11" s="29">
        <f>VLOOKUP(A11,'[1]Sheet1'!$B:$AX,49,0)</f>
        <v>8</v>
      </c>
      <c r="C11" s="76">
        <v>499</v>
      </c>
      <c r="D11" s="76"/>
      <c r="E11" s="76">
        <f t="shared" si="5"/>
        <v>499</v>
      </c>
      <c r="F11" s="76"/>
      <c r="G11" s="33">
        <v>8</v>
      </c>
      <c r="H11" s="35">
        <v>4</v>
      </c>
      <c r="I11" s="57">
        <v>14.7</v>
      </c>
    </row>
    <row r="12" spans="1:9" ht="21" customHeight="1">
      <c r="A12" s="45" t="s">
        <v>11</v>
      </c>
      <c r="B12" s="45"/>
      <c r="C12" s="76">
        <f aca="true" t="shared" si="6" ref="C12:F12">C13</f>
        <v>614</v>
      </c>
      <c r="D12" s="76">
        <f t="shared" si="6"/>
        <v>0</v>
      </c>
      <c r="E12" s="76">
        <f t="shared" si="6"/>
        <v>614</v>
      </c>
      <c r="F12" s="76">
        <f t="shared" si="6"/>
        <v>0</v>
      </c>
      <c r="G12" s="33"/>
      <c r="H12" s="76">
        <f>H13</f>
        <v>4</v>
      </c>
      <c r="I12" s="76">
        <f>I13</f>
        <v>16.8</v>
      </c>
    </row>
    <row r="13" spans="1:9" ht="21" customHeight="1">
      <c r="A13" s="39" t="s">
        <v>79</v>
      </c>
      <c r="B13" s="30">
        <f>VLOOKUP(A13,'[1]Sheet1'!$B:$AX,49,0)</f>
        <v>19</v>
      </c>
      <c r="C13" s="77">
        <v>614</v>
      </c>
      <c r="D13" s="77"/>
      <c r="E13" s="74">
        <f t="shared" si="5"/>
        <v>614</v>
      </c>
      <c r="F13" s="77"/>
      <c r="G13" s="25">
        <v>18</v>
      </c>
      <c r="H13" s="27">
        <v>4</v>
      </c>
      <c r="I13" s="60">
        <v>16.8</v>
      </c>
    </row>
    <row r="14" spans="1:9" ht="21" customHeight="1">
      <c r="A14" s="43" t="s">
        <v>31</v>
      </c>
      <c r="B14" s="29">
        <f>VLOOKUP(A14,'[1]Sheet1'!$B:$AX,49,0)</f>
        <v>27</v>
      </c>
      <c r="C14" s="76"/>
      <c r="D14" s="76"/>
      <c r="E14" s="76">
        <f t="shared" si="5"/>
        <v>0</v>
      </c>
      <c r="F14" s="76">
        <v>1</v>
      </c>
      <c r="G14" s="33">
        <v>25</v>
      </c>
      <c r="H14" s="35"/>
      <c r="I14" s="57">
        <v>14.3</v>
      </c>
    </row>
    <row r="15" spans="1:9" ht="21" customHeight="1">
      <c r="A15" s="45" t="s">
        <v>12</v>
      </c>
      <c r="B15" s="45"/>
      <c r="C15" s="76">
        <f aca="true" t="shared" si="7" ref="C15:F15">C16+C17</f>
        <v>822</v>
      </c>
      <c r="D15" s="76">
        <f t="shared" si="7"/>
        <v>310</v>
      </c>
      <c r="E15" s="76">
        <f t="shared" si="7"/>
        <v>1132</v>
      </c>
      <c r="F15" s="76">
        <f t="shared" si="7"/>
        <v>1</v>
      </c>
      <c r="G15" s="33"/>
      <c r="H15" s="76">
        <f>H16+H17</f>
        <v>8</v>
      </c>
      <c r="I15" s="57">
        <f>AVERAGE(I16:I17)</f>
        <v>17.8</v>
      </c>
    </row>
    <row r="16" spans="1:9" ht="21" customHeight="1">
      <c r="A16" s="44" t="s">
        <v>80</v>
      </c>
      <c r="B16" s="30">
        <f>VLOOKUP(A16,'[1]Sheet1'!$B:$AX,49,0)</f>
        <v>4</v>
      </c>
      <c r="C16" s="77"/>
      <c r="D16" s="77">
        <v>310</v>
      </c>
      <c r="E16" s="74">
        <f aca="true" t="shared" si="8" ref="E16:E18">C16+D16</f>
        <v>310</v>
      </c>
      <c r="F16" s="77">
        <v>1</v>
      </c>
      <c r="G16" s="25">
        <v>4</v>
      </c>
      <c r="H16" s="27"/>
      <c r="I16" s="60">
        <v>15.6</v>
      </c>
    </row>
    <row r="17" spans="1:9" ht="21" customHeight="1">
      <c r="A17" s="44" t="s">
        <v>81</v>
      </c>
      <c r="B17" s="30">
        <f>VLOOKUP(A17,'[1]Sheet1'!$B:$AX,49,0)</f>
        <v>20</v>
      </c>
      <c r="C17" s="77">
        <v>822</v>
      </c>
      <c r="D17" s="77"/>
      <c r="E17" s="74">
        <f t="shared" si="8"/>
        <v>822</v>
      </c>
      <c r="F17" s="77"/>
      <c r="G17" s="25">
        <v>20</v>
      </c>
      <c r="H17" s="27">
        <v>8</v>
      </c>
      <c r="I17" s="61">
        <v>20</v>
      </c>
    </row>
    <row r="18" spans="1:9" ht="21" customHeight="1">
      <c r="A18" s="45" t="s">
        <v>34</v>
      </c>
      <c r="B18" s="29">
        <f>VLOOKUP(A18,'[1]Sheet1'!$B:$AX,49,0)</f>
        <v>16</v>
      </c>
      <c r="C18" s="76">
        <v>1093</v>
      </c>
      <c r="D18" s="76"/>
      <c r="E18" s="76">
        <f t="shared" si="8"/>
        <v>1093</v>
      </c>
      <c r="F18" s="76">
        <v>1</v>
      </c>
      <c r="G18" s="33">
        <v>16</v>
      </c>
      <c r="H18" s="35">
        <v>40</v>
      </c>
      <c r="I18" s="57">
        <v>14.2</v>
      </c>
    </row>
    <row r="19" spans="1:9" ht="21" customHeight="1">
      <c r="A19" s="45" t="s">
        <v>13</v>
      </c>
      <c r="B19" s="45"/>
      <c r="C19" s="76">
        <f aca="true" t="shared" si="9" ref="C19:F19">SUM(C20:C22)</f>
        <v>520</v>
      </c>
      <c r="D19" s="76">
        <f t="shared" si="9"/>
        <v>760</v>
      </c>
      <c r="E19" s="76">
        <f t="shared" si="9"/>
        <v>1280</v>
      </c>
      <c r="F19" s="76">
        <f t="shared" si="9"/>
        <v>2</v>
      </c>
      <c r="G19" s="33"/>
      <c r="H19" s="76">
        <f>SUM(H20:H22)</f>
        <v>4</v>
      </c>
      <c r="I19" s="82">
        <f>AVERAGE(I20:I22)</f>
        <v>32.46666666666667</v>
      </c>
    </row>
    <row r="20" spans="1:9" ht="21" customHeight="1">
      <c r="A20" s="23" t="s">
        <v>82</v>
      </c>
      <c r="B20" s="30">
        <v>208</v>
      </c>
      <c r="C20" s="77"/>
      <c r="D20" s="77">
        <v>460</v>
      </c>
      <c r="E20" s="74">
        <f aca="true" t="shared" si="10" ref="E20:E22">C20+D20</f>
        <v>460</v>
      </c>
      <c r="F20" s="77"/>
      <c r="G20" s="25">
        <v>4</v>
      </c>
      <c r="H20" s="27"/>
      <c r="I20" s="60">
        <v>56.1</v>
      </c>
    </row>
    <row r="21" spans="1:9" ht="21" customHeight="1">
      <c r="A21" s="23" t="s">
        <v>83</v>
      </c>
      <c r="B21" s="30">
        <f>VLOOKUP(A21,'[1]Sheet1'!$B:$AX,49,0)</f>
        <v>13</v>
      </c>
      <c r="C21" s="77"/>
      <c r="D21" s="77"/>
      <c r="E21" s="74">
        <f t="shared" si="10"/>
        <v>0</v>
      </c>
      <c r="F21" s="77">
        <v>1</v>
      </c>
      <c r="G21" s="25">
        <v>13</v>
      </c>
      <c r="H21" s="27"/>
      <c r="I21" s="61">
        <v>24.7</v>
      </c>
    </row>
    <row r="22" spans="1:9" ht="21" customHeight="1">
      <c r="A22" s="23" t="s">
        <v>84</v>
      </c>
      <c r="B22" s="30">
        <f>VLOOKUP(A22,'[1]Sheet1'!$B:$AX,49,0)</f>
        <v>11</v>
      </c>
      <c r="C22" s="77">
        <v>520</v>
      </c>
      <c r="D22" s="77">
        <v>300</v>
      </c>
      <c r="E22" s="74">
        <f t="shared" si="10"/>
        <v>820</v>
      </c>
      <c r="F22" s="77">
        <v>1</v>
      </c>
      <c r="G22" s="25">
        <v>9</v>
      </c>
      <c r="H22" s="27">
        <v>4</v>
      </c>
      <c r="I22" s="60">
        <v>16.6</v>
      </c>
    </row>
    <row r="23" spans="1:9" ht="21" customHeight="1">
      <c r="A23" s="45" t="s">
        <v>14</v>
      </c>
      <c r="B23" s="78"/>
      <c r="C23" s="35">
        <f aca="true" t="shared" si="11" ref="C23:F23">C24</f>
        <v>0</v>
      </c>
      <c r="D23" s="35">
        <f t="shared" si="11"/>
        <v>1224</v>
      </c>
      <c r="E23" s="35">
        <f t="shared" si="11"/>
        <v>1224</v>
      </c>
      <c r="F23" s="35">
        <f t="shared" si="11"/>
        <v>12</v>
      </c>
      <c r="G23" s="79"/>
      <c r="H23" s="35">
        <f>H24</f>
        <v>0</v>
      </c>
      <c r="I23" s="83">
        <f>I24</f>
        <v>13.4</v>
      </c>
    </row>
    <row r="24" spans="1:9" ht="21" customHeight="1">
      <c r="A24" s="23" t="s">
        <v>85</v>
      </c>
      <c r="B24" s="30">
        <v>48</v>
      </c>
      <c r="C24" s="77"/>
      <c r="D24" s="77">
        <v>1224</v>
      </c>
      <c r="E24" s="74">
        <f aca="true" t="shared" si="12" ref="E24:E27">C24+D24</f>
        <v>1224</v>
      </c>
      <c r="F24" s="77">
        <v>12</v>
      </c>
      <c r="G24" s="25">
        <v>1</v>
      </c>
      <c r="H24" s="27"/>
      <c r="I24" s="60">
        <v>13.4</v>
      </c>
    </row>
    <row r="25" spans="1:9" ht="21" customHeight="1">
      <c r="A25" s="45" t="s">
        <v>38</v>
      </c>
      <c r="B25" s="29">
        <f>VLOOKUP(A25,'[1]Sheet1'!$B:$AX,49,0)</f>
        <v>8</v>
      </c>
      <c r="C25" s="76">
        <v>320</v>
      </c>
      <c r="D25" s="76"/>
      <c r="E25" s="76">
        <f t="shared" si="12"/>
        <v>320</v>
      </c>
      <c r="F25" s="76">
        <v>3</v>
      </c>
      <c r="G25" s="33">
        <v>8</v>
      </c>
      <c r="H25" s="35">
        <v>6</v>
      </c>
      <c r="I25" s="57">
        <v>14.7</v>
      </c>
    </row>
    <row r="26" spans="1:9" ht="21" customHeight="1">
      <c r="A26" s="45" t="s">
        <v>39</v>
      </c>
      <c r="B26" s="29">
        <f>VLOOKUP(A26,'[1]Sheet1'!$B:$AX,49,0)</f>
        <v>16</v>
      </c>
      <c r="C26" s="76"/>
      <c r="D26" s="76">
        <v>100</v>
      </c>
      <c r="E26" s="76">
        <f t="shared" si="12"/>
        <v>100</v>
      </c>
      <c r="F26" s="76">
        <v>7</v>
      </c>
      <c r="G26" s="33">
        <v>16</v>
      </c>
      <c r="H26" s="35"/>
      <c r="I26" s="57">
        <v>13</v>
      </c>
    </row>
    <row r="27" spans="1:9" ht="21" customHeight="1">
      <c r="A27" s="45" t="s">
        <v>40</v>
      </c>
      <c r="B27" s="29">
        <f>VLOOKUP(A27,'[1]Sheet1'!$B:$AX,49,0)</f>
        <v>16</v>
      </c>
      <c r="C27" s="76"/>
      <c r="D27" s="76"/>
      <c r="E27" s="76">
        <f t="shared" si="12"/>
        <v>0</v>
      </c>
      <c r="F27" s="76">
        <v>4</v>
      </c>
      <c r="G27" s="33">
        <v>16</v>
      </c>
      <c r="H27" s="35"/>
      <c r="I27" s="57">
        <v>11.2</v>
      </c>
    </row>
    <row r="28" spans="1:9" ht="21" customHeight="1">
      <c r="A28" s="45" t="s">
        <v>15</v>
      </c>
      <c r="B28" s="45"/>
      <c r="C28" s="76">
        <f aca="true" t="shared" si="13" ref="C28:F28">C29</f>
        <v>0</v>
      </c>
      <c r="D28" s="76">
        <f t="shared" si="13"/>
        <v>150</v>
      </c>
      <c r="E28" s="76">
        <f t="shared" si="13"/>
        <v>150</v>
      </c>
      <c r="F28" s="76">
        <f t="shared" si="13"/>
        <v>0</v>
      </c>
      <c r="G28" s="33"/>
      <c r="H28" s="76">
        <f>H29</f>
        <v>0</v>
      </c>
      <c r="I28" s="82">
        <f>I29</f>
        <v>14.8</v>
      </c>
    </row>
    <row r="29" spans="1:9" ht="21" customHeight="1">
      <c r="A29" s="23" t="s">
        <v>86</v>
      </c>
      <c r="B29" s="30">
        <f>VLOOKUP(A29,'[1]Sheet1'!$B:$AX,49,0)</f>
        <v>11</v>
      </c>
      <c r="C29" s="77"/>
      <c r="D29" s="77">
        <v>150</v>
      </c>
      <c r="E29" s="74">
        <f aca="true" t="shared" si="14" ref="E29:E34">C29+D29</f>
        <v>150</v>
      </c>
      <c r="F29" s="77"/>
      <c r="G29" s="25">
        <v>11</v>
      </c>
      <c r="H29" s="27"/>
      <c r="I29" s="60">
        <v>14.8</v>
      </c>
    </row>
    <row r="30" spans="1:9" ht="21" customHeight="1">
      <c r="A30" s="45" t="s">
        <v>16</v>
      </c>
      <c r="B30" s="78"/>
      <c r="C30" s="35">
        <f aca="true" t="shared" si="15" ref="C30:F30">SUM(C31:C33)</f>
        <v>671</v>
      </c>
      <c r="D30" s="35">
        <f t="shared" si="15"/>
        <v>0</v>
      </c>
      <c r="E30" s="35">
        <f t="shared" si="15"/>
        <v>671</v>
      </c>
      <c r="F30" s="35">
        <f t="shared" si="15"/>
        <v>2</v>
      </c>
      <c r="G30" s="80"/>
      <c r="H30" s="35">
        <f>SUM(H31:H33)</f>
        <v>4</v>
      </c>
      <c r="I30" s="82">
        <f>AVERAGE(I31:I33)</f>
        <v>13.066666666666668</v>
      </c>
    </row>
    <row r="31" spans="1:9" ht="21" customHeight="1">
      <c r="A31" s="23" t="s">
        <v>87</v>
      </c>
      <c r="B31" s="30">
        <f>VLOOKUP(A31,'[1]Sheet1'!$B:$AX,49,0)</f>
        <v>6</v>
      </c>
      <c r="C31" s="77"/>
      <c r="D31" s="77"/>
      <c r="E31" s="74">
        <f t="shared" si="14"/>
        <v>0</v>
      </c>
      <c r="F31" s="77">
        <v>1</v>
      </c>
      <c r="G31" s="25">
        <v>6</v>
      </c>
      <c r="H31" s="27"/>
      <c r="I31" s="60">
        <v>10.6</v>
      </c>
    </row>
    <row r="32" spans="1:9" ht="21" customHeight="1">
      <c r="A32" s="23" t="s">
        <v>88</v>
      </c>
      <c r="B32" s="30">
        <f>VLOOKUP(A32,'[1]Sheet1'!$B:$AX,49,0)</f>
        <v>11</v>
      </c>
      <c r="C32" s="77"/>
      <c r="D32" s="77"/>
      <c r="E32" s="74">
        <f t="shared" si="14"/>
        <v>0</v>
      </c>
      <c r="F32" s="77">
        <v>1</v>
      </c>
      <c r="G32" s="25">
        <v>11</v>
      </c>
      <c r="H32" s="27"/>
      <c r="I32" s="60">
        <v>15.1</v>
      </c>
    </row>
    <row r="33" spans="1:9" ht="21" customHeight="1">
      <c r="A33" s="23" t="s">
        <v>89</v>
      </c>
      <c r="B33" s="30">
        <f>VLOOKUP(A33,'[1]Sheet1'!$B:$AX,49,0)</f>
        <v>8</v>
      </c>
      <c r="C33" s="77">
        <v>671</v>
      </c>
      <c r="D33" s="77"/>
      <c r="E33" s="74">
        <f t="shared" si="14"/>
        <v>671</v>
      </c>
      <c r="F33" s="77"/>
      <c r="G33" s="25">
        <v>8</v>
      </c>
      <c r="H33" s="27">
        <v>4</v>
      </c>
      <c r="I33" s="60">
        <v>13.5</v>
      </c>
    </row>
    <row r="34" spans="1:9" ht="21" customHeight="1">
      <c r="A34" s="45" t="s">
        <v>41</v>
      </c>
      <c r="B34" s="29">
        <f>VLOOKUP(A34,'[1]Sheet1'!$B:$AX,49,0)</f>
        <v>17</v>
      </c>
      <c r="C34" s="76"/>
      <c r="D34" s="76"/>
      <c r="E34" s="76">
        <f t="shared" si="14"/>
        <v>0</v>
      </c>
      <c r="F34" s="76">
        <v>1</v>
      </c>
      <c r="G34" s="33">
        <v>17</v>
      </c>
      <c r="H34" s="35"/>
      <c r="I34" s="57">
        <v>11.5</v>
      </c>
    </row>
    <row r="35" spans="1:9" ht="21" customHeight="1">
      <c r="A35" s="45" t="s">
        <v>17</v>
      </c>
      <c r="B35" s="45"/>
      <c r="C35" s="76">
        <f aca="true" t="shared" si="16" ref="C35:F35">SUM(C36:C38)</f>
        <v>635</v>
      </c>
      <c r="D35" s="76">
        <f t="shared" si="16"/>
        <v>300</v>
      </c>
      <c r="E35" s="76">
        <f t="shared" si="16"/>
        <v>935</v>
      </c>
      <c r="F35" s="76">
        <f t="shared" si="16"/>
        <v>2</v>
      </c>
      <c r="G35" s="33"/>
      <c r="H35" s="76">
        <f>SUM(H36:H38)</f>
        <v>36</v>
      </c>
      <c r="I35" s="82">
        <f>AVERAGE(I36:I38)</f>
        <v>11.4</v>
      </c>
    </row>
    <row r="36" spans="1:9" ht="21" customHeight="1">
      <c r="A36" s="23" t="s">
        <v>90</v>
      </c>
      <c r="B36" s="30">
        <f>VLOOKUP(A36,'[1]Sheet1'!$B:$AX,49,0)</f>
        <v>19</v>
      </c>
      <c r="C36" s="77">
        <v>635</v>
      </c>
      <c r="D36" s="77">
        <v>150</v>
      </c>
      <c r="E36" s="74">
        <f aca="true" t="shared" si="17" ref="E36:E41">C36+D36</f>
        <v>785</v>
      </c>
      <c r="F36" s="77"/>
      <c r="G36" s="25">
        <v>19</v>
      </c>
      <c r="H36" s="27">
        <v>36</v>
      </c>
      <c r="I36" s="60">
        <v>11.7</v>
      </c>
    </row>
    <row r="37" spans="1:9" ht="21" customHeight="1">
      <c r="A37" s="23" t="s">
        <v>91</v>
      </c>
      <c r="B37" s="30">
        <f>VLOOKUP(A37,'[1]Sheet1'!$B:$AX,49,0)</f>
        <v>9</v>
      </c>
      <c r="C37" s="77"/>
      <c r="D37" s="77">
        <v>150</v>
      </c>
      <c r="E37" s="74">
        <f t="shared" si="17"/>
        <v>150</v>
      </c>
      <c r="F37" s="77">
        <v>1</v>
      </c>
      <c r="G37" s="25">
        <v>9</v>
      </c>
      <c r="H37" s="27"/>
      <c r="I37" s="60">
        <v>12.4</v>
      </c>
    </row>
    <row r="38" spans="1:9" ht="21" customHeight="1">
      <c r="A38" s="23" t="s">
        <v>92</v>
      </c>
      <c r="B38" s="30">
        <f>VLOOKUP(A38,'[1]Sheet1'!$B:$AX,49,0)</f>
        <v>2</v>
      </c>
      <c r="C38" s="77"/>
      <c r="D38" s="77"/>
      <c r="E38" s="74">
        <f t="shared" si="17"/>
        <v>0</v>
      </c>
      <c r="F38" s="77">
        <v>1</v>
      </c>
      <c r="G38" s="25">
        <v>2</v>
      </c>
      <c r="H38" s="27"/>
      <c r="I38" s="60">
        <v>10.1</v>
      </c>
    </row>
    <row r="39" spans="1:9" ht="21" customHeight="1">
      <c r="A39" s="45" t="s">
        <v>44</v>
      </c>
      <c r="B39" s="29">
        <f>VLOOKUP(A39,'[1]Sheet1'!$B:$AX,49,0)</f>
        <v>20</v>
      </c>
      <c r="C39" s="76">
        <v>605</v>
      </c>
      <c r="D39" s="76"/>
      <c r="E39" s="76">
        <f t="shared" si="17"/>
        <v>605</v>
      </c>
      <c r="F39" s="76"/>
      <c r="G39" s="33">
        <v>18</v>
      </c>
      <c r="H39" s="35">
        <v>6</v>
      </c>
      <c r="I39" s="57">
        <v>11.6</v>
      </c>
    </row>
    <row r="40" spans="1:9" ht="21" customHeight="1">
      <c r="A40" s="45" t="s">
        <v>42</v>
      </c>
      <c r="B40" s="29">
        <f>VLOOKUP(A40,'[1]Sheet1'!$B:$AX,49,0)</f>
        <v>15</v>
      </c>
      <c r="C40" s="76"/>
      <c r="D40" s="76">
        <v>300</v>
      </c>
      <c r="E40" s="76">
        <f t="shared" si="17"/>
        <v>300</v>
      </c>
      <c r="F40" s="76"/>
      <c r="G40" s="33">
        <v>15</v>
      </c>
      <c r="H40" s="35"/>
      <c r="I40" s="57">
        <v>11.7</v>
      </c>
    </row>
    <row r="41" spans="1:9" ht="21" customHeight="1">
      <c r="A41" s="45" t="s">
        <v>43</v>
      </c>
      <c r="B41" s="29">
        <f>VLOOKUP(A41,'[1]Sheet1'!$B:$AX,49,0)</f>
        <v>23</v>
      </c>
      <c r="C41" s="76">
        <v>2214</v>
      </c>
      <c r="D41" s="76"/>
      <c r="E41" s="76">
        <f t="shared" si="17"/>
        <v>2214</v>
      </c>
      <c r="F41" s="76"/>
      <c r="G41" s="33">
        <v>23</v>
      </c>
      <c r="H41" s="35">
        <v>10</v>
      </c>
      <c r="I41" s="57">
        <v>13.7</v>
      </c>
    </row>
    <row r="42" spans="1:9" ht="21" customHeight="1">
      <c r="A42" s="45" t="s">
        <v>18</v>
      </c>
      <c r="B42" s="45"/>
      <c r="C42" s="76">
        <f aca="true" t="shared" si="18" ref="C42:F42">C43</f>
        <v>0</v>
      </c>
      <c r="D42" s="76">
        <f t="shared" si="18"/>
        <v>500</v>
      </c>
      <c r="E42" s="76">
        <f t="shared" si="18"/>
        <v>500</v>
      </c>
      <c r="F42" s="76">
        <f t="shared" si="18"/>
        <v>1</v>
      </c>
      <c r="G42" s="33"/>
      <c r="H42" s="76">
        <f>H43</f>
        <v>0</v>
      </c>
      <c r="I42" s="76">
        <f>I43</f>
        <v>27.1</v>
      </c>
    </row>
    <row r="43" spans="1:9" ht="21" customHeight="1">
      <c r="A43" s="23" t="s">
        <v>93</v>
      </c>
      <c r="B43" s="23">
        <v>55</v>
      </c>
      <c r="C43" s="77"/>
      <c r="D43" s="77">
        <v>500</v>
      </c>
      <c r="E43" s="74">
        <f aca="true" t="shared" si="19" ref="E43:E45">C43+D43</f>
        <v>500</v>
      </c>
      <c r="F43" s="77">
        <v>1</v>
      </c>
      <c r="G43" s="25">
        <v>4</v>
      </c>
      <c r="H43" s="27"/>
      <c r="I43" s="60">
        <v>27.1</v>
      </c>
    </row>
    <row r="44" spans="1:9" ht="21" customHeight="1">
      <c r="A44" s="45" t="s">
        <v>45</v>
      </c>
      <c r="B44" s="29">
        <f>VLOOKUP(A44,'[1]Sheet1'!$B:$AX,49,0)</f>
        <v>32</v>
      </c>
      <c r="C44" s="76"/>
      <c r="D44" s="76">
        <v>425</v>
      </c>
      <c r="E44" s="76">
        <f t="shared" si="19"/>
        <v>425</v>
      </c>
      <c r="F44" s="76"/>
      <c r="G44" s="33">
        <v>32</v>
      </c>
      <c r="H44" s="35"/>
      <c r="I44" s="57">
        <v>13.4</v>
      </c>
    </row>
    <row r="45" spans="1:9" ht="21" customHeight="1">
      <c r="A45" s="45" t="s">
        <v>46</v>
      </c>
      <c r="B45" s="29">
        <f>VLOOKUP(A45,'[1]Sheet1'!$B:$AX,49,0)</f>
        <v>21</v>
      </c>
      <c r="C45" s="76"/>
      <c r="D45" s="76">
        <v>650</v>
      </c>
      <c r="E45" s="76">
        <f t="shared" si="19"/>
        <v>650</v>
      </c>
      <c r="F45" s="76"/>
      <c r="G45" s="33">
        <v>21</v>
      </c>
      <c r="H45" s="35"/>
      <c r="I45" s="57">
        <v>13.3</v>
      </c>
    </row>
    <row r="46" spans="1:9" ht="21" customHeight="1">
      <c r="A46" s="45" t="s">
        <v>19</v>
      </c>
      <c r="B46" s="45"/>
      <c r="C46" s="76"/>
      <c r="D46" s="76"/>
      <c r="E46" s="32"/>
      <c r="F46" s="76"/>
      <c r="G46" s="33"/>
      <c r="H46" s="35"/>
      <c r="I46" s="57"/>
    </row>
    <row r="47" spans="1:9" ht="21" customHeight="1">
      <c r="A47" s="45" t="s">
        <v>48</v>
      </c>
      <c r="B47" s="29">
        <f>VLOOKUP(A47,'[1]Sheet1'!$B:$AX,49,0)</f>
        <v>19</v>
      </c>
      <c r="C47" s="76">
        <v>2305</v>
      </c>
      <c r="D47" s="76"/>
      <c r="E47" s="76">
        <f aca="true" t="shared" si="20" ref="E47:E49">C47+D47</f>
        <v>2305</v>
      </c>
      <c r="F47" s="76"/>
      <c r="G47" s="33">
        <v>19</v>
      </c>
      <c r="H47" s="35">
        <v>4</v>
      </c>
      <c r="I47" s="57">
        <v>11.7</v>
      </c>
    </row>
    <row r="48" spans="1:9" ht="21" customHeight="1">
      <c r="A48" s="45" t="s">
        <v>49</v>
      </c>
      <c r="B48" s="29">
        <f>VLOOKUP(A48,'[1]Sheet1'!$B:$AX,49,0)</f>
        <v>11</v>
      </c>
      <c r="C48" s="76">
        <v>780</v>
      </c>
      <c r="D48" s="76"/>
      <c r="E48" s="76">
        <f t="shared" si="20"/>
        <v>780</v>
      </c>
      <c r="F48" s="76"/>
      <c r="G48" s="33">
        <v>11</v>
      </c>
      <c r="H48" s="35">
        <v>10</v>
      </c>
      <c r="I48" s="57">
        <v>14.9</v>
      </c>
    </row>
    <row r="49" spans="1:9" ht="21" customHeight="1">
      <c r="A49" s="45" t="s">
        <v>50</v>
      </c>
      <c r="B49" s="29">
        <f>VLOOKUP(A49,'[1]Sheet1'!$B:$AX,49,0)</f>
        <v>16</v>
      </c>
      <c r="C49" s="76">
        <v>463</v>
      </c>
      <c r="D49" s="76"/>
      <c r="E49" s="76">
        <f t="shared" si="20"/>
        <v>463</v>
      </c>
      <c r="F49" s="76"/>
      <c r="G49" s="33">
        <v>16</v>
      </c>
      <c r="H49" s="35">
        <v>4</v>
      </c>
      <c r="I49" s="57">
        <v>14.7</v>
      </c>
    </row>
    <row r="50" spans="1:9" ht="21" customHeight="1">
      <c r="A50" s="45" t="s">
        <v>20</v>
      </c>
      <c r="B50" s="45"/>
      <c r="C50" s="76">
        <f aca="true" t="shared" si="21" ref="C50:F50">C51</f>
        <v>0</v>
      </c>
      <c r="D50" s="76">
        <f t="shared" si="21"/>
        <v>0</v>
      </c>
      <c r="E50" s="76">
        <f t="shared" si="21"/>
        <v>0</v>
      </c>
      <c r="F50" s="76">
        <f t="shared" si="21"/>
        <v>2</v>
      </c>
      <c r="G50" s="33"/>
      <c r="H50" s="76">
        <f>H51</f>
        <v>0</v>
      </c>
      <c r="I50" s="82">
        <f>I51</f>
        <v>27.4</v>
      </c>
    </row>
    <row r="51" spans="1:9" ht="21" customHeight="1">
      <c r="A51" s="23" t="s">
        <v>94</v>
      </c>
      <c r="B51" s="23"/>
      <c r="C51" s="77"/>
      <c r="D51" s="77"/>
      <c r="E51" s="74">
        <f aca="true" t="shared" si="22" ref="E51:E53">C51+D51</f>
        <v>0</v>
      </c>
      <c r="F51" s="77">
        <v>2</v>
      </c>
      <c r="G51" s="25">
        <v>0</v>
      </c>
      <c r="H51" s="27"/>
      <c r="I51" s="61">
        <v>27.4</v>
      </c>
    </row>
    <row r="52" spans="1:9" ht="21" customHeight="1">
      <c r="A52" s="45" t="s">
        <v>51</v>
      </c>
      <c r="B52" s="29">
        <f>VLOOKUP(A52,'[1]Sheet1'!$B:$AX,49,0)</f>
        <v>16</v>
      </c>
      <c r="C52" s="76">
        <v>1000</v>
      </c>
      <c r="D52" s="76"/>
      <c r="E52" s="76">
        <f t="shared" si="22"/>
        <v>1000</v>
      </c>
      <c r="F52" s="76"/>
      <c r="G52" s="33">
        <v>17</v>
      </c>
      <c r="H52" s="35">
        <v>6</v>
      </c>
      <c r="I52" s="57">
        <v>17.5</v>
      </c>
    </row>
    <row r="53" spans="1:9" ht="21" customHeight="1">
      <c r="A53" s="45" t="s">
        <v>53</v>
      </c>
      <c r="B53" s="29">
        <f>VLOOKUP(A53,'[1]Sheet1'!$B:$AX,49,0)</f>
        <v>7</v>
      </c>
      <c r="C53" s="76">
        <v>553</v>
      </c>
      <c r="D53" s="76"/>
      <c r="E53" s="76">
        <f t="shared" si="22"/>
        <v>553</v>
      </c>
      <c r="F53" s="76"/>
      <c r="G53" s="33">
        <v>7</v>
      </c>
      <c r="H53" s="35">
        <v>4</v>
      </c>
      <c r="I53" s="57">
        <v>16.8</v>
      </c>
    </row>
    <row r="54" spans="1:9" ht="21" customHeight="1">
      <c r="A54" s="45" t="s">
        <v>21</v>
      </c>
      <c r="B54" s="45"/>
      <c r="C54" s="76">
        <f aca="true" t="shared" si="23" ref="C54:F54">C55</f>
        <v>528</v>
      </c>
      <c r="D54" s="76">
        <f t="shared" si="23"/>
        <v>0</v>
      </c>
      <c r="E54" s="76">
        <f t="shared" si="23"/>
        <v>528</v>
      </c>
      <c r="F54" s="76">
        <f t="shared" si="23"/>
        <v>0</v>
      </c>
      <c r="G54" s="33"/>
      <c r="H54" s="76">
        <f>H55</f>
        <v>4</v>
      </c>
      <c r="I54" s="82">
        <f>I55</f>
        <v>15.8</v>
      </c>
    </row>
    <row r="55" spans="1:9" ht="21" customHeight="1">
      <c r="A55" s="23" t="s">
        <v>95</v>
      </c>
      <c r="B55" s="30">
        <f>VLOOKUP(A55,'[1]Sheet1'!$B:$AX,49,0)</f>
        <v>14</v>
      </c>
      <c r="C55" s="77">
        <v>528</v>
      </c>
      <c r="D55" s="77"/>
      <c r="E55" s="74">
        <f aca="true" t="shared" si="24" ref="E55:E60">C55+D55</f>
        <v>528</v>
      </c>
      <c r="F55" s="77"/>
      <c r="G55" s="25">
        <v>14</v>
      </c>
      <c r="H55" s="27">
        <v>4</v>
      </c>
      <c r="I55" s="60">
        <v>15.8</v>
      </c>
    </row>
    <row r="56" spans="1:9" ht="21" customHeight="1">
      <c r="A56" s="45" t="s">
        <v>54</v>
      </c>
      <c r="B56" s="29">
        <f>VLOOKUP(A56,'[1]Sheet1'!$B:$AX,49,0)</f>
        <v>20</v>
      </c>
      <c r="C56" s="76">
        <v>534</v>
      </c>
      <c r="D56" s="76"/>
      <c r="E56" s="76">
        <f t="shared" si="24"/>
        <v>534</v>
      </c>
      <c r="F56" s="76">
        <v>3</v>
      </c>
      <c r="G56" s="33">
        <v>20</v>
      </c>
      <c r="H56" s="35">
        <v>4</v>
      </c>
      <c r="I56" s="57">
        <v>13</v>
      </c>
    </row>
    <row r="57" spans="1:9" ht="21" customHeight="1">
      <c r="A57" s="45" t="s">
        <v>22</v>
      </c>
      <c r="B57" s="45"/>
      <c r="C57" s="76">
        <f aca="true" t="shared" si="25" ref="C57:F57">C59+C58</f>
        <v>0</v>
      </c>
      <c r="D57" s="76">
        <f t="shared" si="25"/>
        <v>0</v>
      </c>
      <c r="E57" s="76">
        <f t="shared" si="25"/>
        <v>0</v>
      </c>
      <c r="F57" s="76">
        <f t="shared" si="25"/>
        <v>12</v>
      </c>
      <c r="G57" s="33"/>
      <c r="H57" s="76">
        <f>H59+H58</f>
        <v>0</v>
      </c>
      <c r="I57" s="57">
        <f>AVERAGE(I58:I59)</f>
        <v>12.850000000000001</v>
      </c>
    </row>
    <row r="58" spans="1:9" ht="21" customHeight="1">
      <c r="A58" s="23" t="s">
        <v>96</v>
      </c>
      <c r="B58" s="23">
        <v>1678</v>
      </c>
      <c r="C58" s="77"/>
      <c r="D58" s="77"/>
      <c r="E58" s="74">
        <f t="shared" si="24"/>
        <v>0</v>
      </c>
      <c r="F58" s="77">
        <v>2</v>
      </c>
      <c r="G58" s="25">
        <v>13</v>
      </c>
      <c r="H58" s="27"/>
      <c r="I58" s="60">
        <v>14.8</v>
      </c>
    </row>
    <row r="59" spans="1:9" ht="21" customHeight="1">
      <c r="A59" s="23" t="s">
        <v>97</v>
      </c>
      <c r="B59" s="30">
        <f>VLOOKUP(A59,'[1]Sheet1'!$B:$AX,49,0)</f>
        <v>2</v>
      </c>
      <c r="C59" s="77"/>
      <c r="D59" s="77"/>
      <c r="E59" s="74">
        <f t="shared" si="24"/>
        <v>0</v>
      </c>
      <c r="F59" s="77">
        <v>10</v>
      </c>
      <c r="G59" s="25">
        <v>2</v>
      </c>
      <c r="H59" s="27"/>
      <c r="I59" s="61">
        <v>10.9</v>
      </c>
    </row>
    <row r="60" spans="1:9" ht="21" customHeight="1">
      <c r="A60" s="45" t="s">
        <v>55</v>
      </c>
      <c r="B60" s="29">
        <f>VLOOKUP(A60,'[1]Sheet1'!$B:$AX,49,0)</f>
        <v>25</v>
      </c>
      <c r="C60" s="76"/>
      <c r="D60" s="76"/>
      <c r="E60" s="76">
        <f t="shared" si="24"/>
        <v>0</v>
      </c>
      <c r="F60" s="76">
        <v>1</v>
      </c>
      <c r="G60" s="33">
        <v>25</v>
      </c>
      <c r="H60" s="35"/>
      <c r="I60" s="57">
        <v>14.1</v>
      </c>
    </row>
    <row r="61" spans="1:9" ht="21" customHeight="1">
      <c r="A61" s="45" t="s">
        <v>23</v>
      </c>
      <c r="B61" s="45"/>
      <c r="C61" s="76">
        <f aca="true" t="shared" si="26" ref="C61:F61">C62+C63</f>
        <v>2180</v>
      </c>
      <c r="D61" s="76">
        <f t="shared" si="26"/>
        <v>0</v>
      </c>
      <c r="E61" s="76">
        <f t="shared" si="26"/>
        <v>2180</v>
      </c>
      <c r="F61" s="76">
        <f t="shared" si="26"/>
        <v>1</v>
      </c>
      <c r="G61" s="33"/>
      <c r="H61" s="76">
        <f>H62+H63</f>
        <v>20</v>
      </c>
      <c r="I61" s="57">
        <f>AVERAGE(I62:I63)</f>
        <v>16.4</v>
      </c>
    </row>
    <row r="62" spans="1:9" ht="21" customHeight="1">
      <c r="A62" s="64" t="s">
        <v>98</v>
      </c>
      <c r="B62" s="30">
        <f>VLOOKUP(A62,'[1]Sheet1'!$B:$AX,49,0)</f>
        <v>15</v>
      </c>
      <c r="C62" s="77">
        <v>1223</v>
      </c>
      <c r="D62" s="77"/>
      <c r="E62" s="74">
        <f aca="true" t="shared" si="27" ref="E62:E65">C62+D62</f>
        <v>1223</v>
      </c>
      <c r="F62" s="77">
        <v>1</v>
      </c>
      <c r="G62" s="25">
        <v>14</v>
      </c>
      <c r="H62" s="27">
        <v>10</v>
      </c>
      <c r="I62" s="60">
        <v>14.5</v>
      </c>
    </row>
    <row r="63" spans="1:9" ht="21" customHeight="1">
      <c r="A63" s="64" t="s">
        <v>99</v>
      </c>
      <c r="B63" s="30">
        <f>VLOOKUP(A63,'[1]Sheet1'!$B:$AX,49,0)</f>
        <v>6</v>
      </c>
      <c r="C63" s="77">
        <v>957</v>
      </c>
      <c r="D63" s="77"/>
      <c r="E63" s="74">
        <f t="shared" si="27"/>
        <v>957</v>
      </c>
      <c r="F63" s="77"/>
      <c r="G63" s="25">
        <v>8</v>
      </c>
      <c r="H63" s="27">
        <v>10</v>
      </c>
      <c r="I63" s="61">
        <v>18.3</v>
      </c>
    </row>
    <row r="64" spans="1:9" ht="21" customHeight="1">
      <c r="A64" s="45" t="s">
        <v>58</v>
      </c>
      <c r="B64" s="29">
        <f>VLOOKUP(A64,'[1]Sheet1'!$B:$AX,49,0)</f>
        <v>20</v>
      </c>
      <c r="C64" s="76">
        <v>862</v>
      </c>
      <c r="D64" s="76"/>
      <c r="E64" s="76">
        <f t="shared" si="27"/>
        <v>862</v>
      </c>
      <c r="F64" s="76"/>
      <c r="G64" s="33">
        <v>20</v>
      </c>
      <c r="H64" s="35">
        <v>4</v>
      </c>
      <c r="I64" s="57">
        <v>12.9</v>
      </c>
    </row>
    <row r="65" spans="1:9" ht="21" customHeight="1">
      <c r="A65" s="84" t="s">
        <v>59</v>
      </c>
      <c r="B65" s="29"/>
      <c r="C65" s="76">
        <v>981</v>
      </c>
      <c r="D65" s="76"/>
      <c r="E65" s="76">
        <f t="shared" si="27"/>
        <v>981</v>
      </c>
      <c r="F65" s="76"/>
      <c r="G65" s="33"/>
      <c r="H65" s="35">
        <v>4</v>
      </c>
      <c r="I65" s="57">
        <v>22.1</v>
      </c>
    </row>
    <row r="66" spans="1:9" ht="15.75" customHeight="1">
      <c r="A66" s="65"/>
      <c r="B66" s="65"/>
      <c r="C66" s="65"/>
      <c r="D66" s="66"/>
      <c r="E66" s="65"/>
      <c r="F66" s="66"/>
      <c r="G66" s="65"/>
      <c r="H66" s="66"/>
      <c r="I66" s="65"/>
    </row>
  </sheetData>
  <sheetProtection/>
  <mergeCells count="2">
    <mergeCell ref="A2:I2"/>
    <mergeCell ref="J3:J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10.75390625" style="0" customWidth="1"/>
    <col min="2" max="2" width="7.875" style="0" hidden="1" customWidth="1"/>
    <col min="3" max="3" width="7.375" style="0" hidden="1" customWidth="1"/>
    <col min="4" max="4" width="8.75390625" style="11" customWidth="1"/>
    <col min="5" max="5" width="9.125" style="11" customWidth="1"/>
    <col min="6" max="6" width="9.125" style="12" customWidth="1"/>
    <col min="7" max="9" width="9.125" style="11" customWidth="1"/>
    <col min="10" max="10" width="9.75390625" style="13" customWidth="1"/>
    <col min="11" max="11" width="12.00390625" style="0" customWidth="1"/>
    <col min="12" max="12" width="13.50390625" style="0" customWidth="1"/>
    <col min="13" max="13" width="8.75390625" style="12" customWidth="1"/>
    <col min="14" max="14" width="7.00390625" style="14" customWidth="1"/>
    <col min="15" max="15" width="6.75390625" style="12" customWidth="1"/>
  </cols>
  <sheetData>
    <row r="1" ht="21.75" customHeight="1">
      <c r="A1" s="15" t="s">
        <v>0</v>
      </c>
    </row>
    <row r="2" spans="1:15" ht="45.75" customHeight="1">
      <c r="A2" s="16" t="s">
        <v>100</v>
      </c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</row>
    <row r="3" spans="1:16" s="10" customFormat="1" ht="72.75" customHeight="1">
      <c r="A3" s="18" t="s">
        <v>3</v>
      </c>
      <c r="B3" s="18" t="s">
        <v>67</v>
      </c>
      <c r="C3" s="18" t="s">
        <v>101</v>
      </c>
      <c r="D3" s="18" t="s">
        <v>102</v>
      </c>
      <c r="E3" s="18" t="s">
        <v>103</v>
      </c>
      <c r="F3" s="18" t="s">
        <v>73</v>
      </c>
      <c r="G3" s="18" t="s">
        <v>104</v>
      </c>
      <c r="H3" s="18" t="s">
        <v>105</v>
      </c>
      <c r="I3" s="18" t="s">
        <v>106</v>
      </c>
      <c r="J3" s="18" t="s">
        <v>74</v>
      </c>
      <c r="K3" s="18" t="s">
        <v>107</v>
      </c>
      <c r="L3" s="49" t="s">
        <v>108</v>
      </c>
      <c r="M3" s="18" t="s">
        <v>109</v>
      </c>
      <c r="N3" s="18" t="s">
        <v>110</v>
      </c>
      <c r="O3" s="18" t="s">
        <v>111</v>
      </c>
      <c r="P3" s="10" t="s">
        <v>112</v>
      </c>
    </row>
    <row r="4" spans="1:15" s="10" customFormat="1" ht="24" customHeight="1">
      <c r="A4" s="19"/>
      <c r="B4" s="20">
        <f aca="true" t="shared" si="0" ref="B4:F4">SUM(B5:B111)</f>
        <v>3514</v>
      </c>
      <c r="C4" s="21">
        <f aca="true" t="shared" si="1" ref="C4:G4">SUM(C6:C111)</f>
        <v>1</v>
      </c>
      <c r="D4" s="20">
        <f t="shared" si="0"/>
        <v>1011</v>
      </c>
      <c r="E4" s="22">
        <f t="shared" si="1"/>
        <v>0.9999999999999993</v>
      </c>
      <c r="F4" s="20">
        <f t="shared" si="0"/>
        <v>130</v>
      </c>
      <c r="G4" s="22">
        <f t="shared" si="1"/>
        <v>0.9999999999999999</v>
      </c>
      <c r="H4" s="20">
        <f>SUM(H5:H111)</f>
        <v>0</v>
      </c>
      <c r="I4" s="22" t="e">
        <f aca="true" t="shared" si="2" ref="I4:L4">SUM(I6:I111)</f>
        <v>#DIV/0!</v>
      </c>
      <c r="J4" s="50">
        <f t="shared" si="2"/>
        <v>1475.3</v>
      </c>
      <c r="K4" s="51">
        <f t="shared" si="2"/>
        <v>1.0000000000000002</v>
      </c>
      <c r="L4" s="51" t="e">
        <f t="shared" si="2"/>
        <v>#DIV/0!</v>
      </c>
      <c r="M4" s="52">
        <v>5253</v>
      </c>
      <c r="N4" s="53" t="e">
        <f>SUM(N6:N111)</f>
        <v>#DIV/0!</v>
      </c>
      <c r="O4" s="53">
        <f>SUM(O6:O111)</f>
        <v>5253</v>
      </c>
    </row>
    <row r="5" spans="1:15" ht="21" customHeight="1">
      <c r="A5" s="23" t="s">
        <v>9</v>
      </c>
      <c r="B5" s="24"/>
      <c r="C5" s="24"/>
      <c r="D5" s="25"/>
      <c r="E5" s="26"/>
      <c r="F5" s="27"/>
      <c r="G5" s="28"/>
      <c r="H5" s="28"/>
      <c r="I5" s="28"/>
      <c r="J5" s="54"/>
      <c r="K5" s="54"/>
      <c r="L5" s="54"/>
      <c r="M5" s="55"/>
      <c r="N5" s="56"/>
      <c r="O5" s="55"/>
    </row>
    <row r="6" spans="1:15" ht="21" customHeight="1">
      <c r="A6" s="29" t="s">
        <v>76</v>
      </c>
      <c r="B6" s="30">
        <f>VLOOKUP(A6,'[1]Sheet1'!$B:$AX,49,0)</f>
        <v>0</v>
      </c>
      <c r="C6" s="31">
        <f aca="true" t="shared" si="3" ref="C6:G6">B6/B$4</f>
        <v>0</v>
      </c>
      <c r="D6" s="25">
        <v>0</v>
      </c>
      <c r="E6" s="26">
        <f t="shared" si="3"/>
        <v>0</v>
      </c>
      <c r="F6" s="27"/>
      <c r="G6" s="26">
        <f t="shared" si="3"/>
        <v>0</v>
      </c>
      <c r="H6" s="27"/>
      <c r="I6" s="26" t="e">
        <f>H6/H$4</f>
        <v>#DIV/0!</v>
      </c>
      <c r="J6" s="54">
        <v>12.9</v>
      </c>
      <c r="K6" s="54">
        <f>SUM(1-J6/$J$4)/91</f>
        <v>0.010892923249732034</v>
      </c>
      <c r="L6" s="54" t="e">
        <f>E6*0.4+G6*0.2+I6*0.2+K6*0.2</f>
        <v>#DIV/0!</v>
      </c>
      <c r="M6" s="56" t="e">
        <f>M$4*L6/L$4</f>
        <v>#DIV/0!</v>
      </c>
      <c r="N6" s="56" t="e">
        <f aca="true" t="shared" si="4" ref="N6:N12">ROUND(M6,0)</f>
        <v>#DIV/0!</v>
      </c>
      <c r="O6" s="55">
        <v>0</v>
      </c>
    </row>
    <row r="7" spans="1:15" ht="21" customHeight="1">
      <c r="A7" s="29" t="s">
        <v>77</v>
      </c>
      <c r="B7" s="30">
        <f>VLOOKUP(A7,'[1]Sheet1'!$B:$AX,49,0)</f>
        <v>0</v>
      </c>
      <c r="C7" s="31">
        <f aca="true" t="shared" si="5" ref="C7:G7">B7/B$4</f>
        <v>0</v>
      </c>
      <c r="D7" s="25">
        <v>0</v>
      </c>
      <c r="E7" s="26">
        <f t="shared" si="5"/>
        <v>0</v>
      </c>
      <c r="F7" s="27"/>
      <c r="G7" s="26">
        <f t="shared" si="5"/>
        <v>0</v>
      </c>
      <c r="H7" s="27"/>
      <c r="I7" s="26" t="e">
        <f>H7/H$4</f>
        <v>#DIV/0!</v>
      </c>
      <c r="J7" s="54">
        <v>24.6</v>
      </c>
      <c r="K7" s="54">
        <f>SUM(1-J7/$J$4)/91</f>
        <v>0.01080577390480461</v>
      </c>
      <c r="L7" s="54" t="e">
        <f aca="true" t="shared" si="6" ref="L7:L12">E7*0.4+G7*0.2+I7*0.2+K7*0.2</f>
        <v>#DIV/0!</v>
      </c>
      <c r="M7" s="56" t="e">
        <f>M$4*L7/L$4</f>
        <v>#DIV/0!</v>
      </c>
      <c r="N7" s="56" t="e">
        <f t="shared" si="4"/>
        <v>#DIV/0!</v>
      </c>
      <c r="O7" s="55">
        <v>0</v>
      </c>
    </row>
    <row r="8" spans="1:15" ht="21" customHeight="1">
      <c r="A8" s="29" t="s">
        <v>113</v>
      </c>
      <c r="B8" s="30">
        <f>VLOOKUP(A8,'[1]Sheet1'!$B:$AX,49,0)</f>
        <v>0</v>
      </c>
      <c r="C8" s="31">
        <f aca="true" t="shared" si="7" ref="C8:G8">B8/B$4</f>
        <v>0</v>
      </c>
      <c r="D8" s="25">
        <v>0</v>
      </c>
      <c r="E8" s="26">
        <f t="shared" si="7"/>
        <v>0</v>
      </c>
      <c r="F8" s="27"/>
      <c r="G8" s="26">
        <f t="shared" si="7"/>
        <v>0</v>
      </c>
      <c r="H8" s="27"/>
      <c r="I8" s="26" t="e">
        <f>H8/H$4</f>
        <v>#DIV/0!</v>
      </c>
      <c r="J8" s="54">
        <v>16</v>
      </c>
      <c r="K8" s="54">
        <f>SUM(1-J8/$J$4)/91</f>
        <v>0.010869832397657247</v>
      </c>
      <c r="L8" s="54" t="e">
        <f t="shared" si="6"/>
        <v>#DIV/0!</v>
      </c>
      <c r="M8" s="56" t="e">
        <f>M$4*L8/L$4</f>
        <v>#DIV/0!</v>
      </c>
      <c r="N8" s="56" t="e">
        <f t="shared" si="4"/>
        <v>#DIV/0!</v>
      </c>
      <c r="O8" s="55">
        <v>0</v>
      </c>
    </row>
    <row r="9" spans="1:15" ht="21" customHeight="1">
      <c r="A9" s="30" t="s">
        <v>114</v>
      </c>
      <c r="B9" s="30">
        <f>VLOOKUP(A9,'[1]Sheet1'!$B:$AX,49,0)</f>
        <v>8</v>
      </c>
      <c r="C9" s="31">
        <f aca="true" t="shared" si="8" ref="C9:G9">B9/B$4</f>
        <v>0.0022766078542970974</v>
      </c>
      <c r="D9" s="25">
        <v>8</v>
      </c>
      <c r="E9" s="26">
        <f t="shared" si="8"/>
        <v>0.00791295746785361</v>
      </c>
      <c r="F9" s="27"/>
      <c r="G9" s="26">
        <f t="shared" si="8"/>
        <v>0</v>
      </c>
      <c r="H9" s="27"/>
      <c r="I9" s="26" t="e">
        <f>H9/H$4</f>
        <v>#DIV/0!</v>
      </c>
      <c r="J9" s="54">
        <v>17.2</v>
      </c>
      <c r="K9" s="54">
        <f>SUM(1-J9/$J$4)/91</f>
        <v>0.010860894003305716</v>
      </c>
      <c r="L9" s="54" t="e">
        <f t="shared" si="6"/>
        <v>#DIV/0!</v>
      </c>
      <c r="M9" s="56" t="e">
        <f>M$4*L9/L$4</f>
        <v>#DIV/0!</v>
      </c>
      <c r="N9" s="56" t="e">
        <f t="shared" si="4"/>
        <v>#DIV/0!</v>
      </c>
      <c r="O9" s="55">
        <v>23</v>
      </c>
    </row>
    <row r="10" spans="1:15" ht="21" customHeight="1">
      <c r="A10" s="30" t="s">
        <v>115</v>
      </c>
      <c r="B10" s="30">
        <f>VLOOKUP(A10,'[1]Sheet1'!$B:$AX,49,0)</f>
        <v>8</v>
      </c>
      <c r="C10" s="31">
        <f aca="true" t="shared" si="9" ref="C10:G10">B10/B$4</f>
        <v>0.0022766078542970974</v>
      </c>
      <c r="D10" s="25">
        <v>12</v>
      </c>
      <c r="E10" s="26">
        <f t="shared" si="9"/>
        <v>0.011869436201780416</v>
      </c>
      <c r="F10" s="27"/>
      <c r="G10" s="26">
        <f t="shared" si="9"/>
        <v>0</v>
      </c>
      <c r="H10" s="27"/>
      <c r="I10" s="26" t="e">
        <f>H10/H$4</f>
        <v>#DIV/0!</v>
      </c>
      <c r="J10" s="54">
        <v>13.2</v>
      </c>
      <c r="K10" s="54">
        <f>SUM(1-J10/$J$4)/91</f>
        <v>0.010890688651144152</v>
      </c>
      <c r="L10" s="54" t="e">
        <f t="shared" si="6"/>
        <v>#DIV/0!</v>
      </c>
      <c r="M10" s="56" t="e">
        <f>M$4*L10/L$4</f>
        <v>#DIV/0!</v>
      </c>
      <c r="N10" s="56" t="e">
        <f t="shared" si="4"/>
        <v>#DIV/0!</v>
      </c>
      <c r="O10" s="55">
        <v>39</v>
      </c>
    </row>
    <row r="11" spans="1:15" ht="21" customHeight="1">
      <c r="A11" s="30" t="s">
        <v>116</v>
      </c>
      <c r="B11" s="30">
        <f>VLOOKUP(A11,'[1]Sheet1'!$B:$AX,49,0)</f>
        <v>11</v>
      </c>
      <c r="C11" s="31">
        <f aca="true" t="shared" si="10" ref="C11:G11">B11/B$4</f>
        <v>0.003130335799658509</v>
      </c>
      <c r="D11" s="25">
        <v>11</v>
      </c>
      <c r="E11" s="26">
        <f t="shared" si="10"/>
        <v>0.010880316518298714</v>
      </c>
      <c r="F11" s="27"/>
      <c r="G11" s="26">
        <f t="shared" si="10"/>
        <v>0</v>
      </c>
      <c r="H11" s="27"/>
      <c r="I11" s="26" t="e">
        <f>H11/H$4</f>
        <v>#DIV/0!</v>
      </c>
      <c r="J11" s="54">
        <v>15.1</v>
      </c>
      <c r="K11" s="54">
        <f>SUM(1-J11/$J$4)/91</f>
        <v>0.010876536193420895</v>
      </c>
      <c r="L11" s="54" t="e">
        <f t="shared" si="6"/>
        <v>#DIV/0!</v>
      </c>
      <c r="M11" s="56" t="e">
        <f>M$4*L11/L$4</f>
        <v>#DIV/0!</v>
      </c>
      <c r="N11" s="56" t="e">
        <f t="shared" si="4"/>
        <v>#DIV/0!</v>
      </c>
      <c r="O11" s="55">
        <v>32</v>
      </c>
    </row>
    <row r="12" spans="1:15" ht="21" customHeight="1">
      <c r="A12" s="29" t="s">
        <v>25</v>
      </c>
      <c r="B12" s="29">
        <f>VLOOKUP(A12,'[1]Sheet1'!$B:$AX,49,0)</f>
        <v>1</v>
      </c>
      <c r="C12" s="32">
        <f aca="true" t="shared" si="11" ref="C12:G12">B12/B$4</f>
        <v>0.0002845759817871372</v>
      </c>
      <c r="D12" s="33">
        <v>1</v>
      </c>
      <c r="E12" s="34">
        <f t="shared" si="11"/>
        <v>0.0009891196834817012</v>
      </c>
      <c r="F12" s="35">
        <v>4</v>
      </c>
      <c r="G12" s="34">
        <f t="shared" si="11"/>
        <v>0.03076923076923077</v>
      </c>
      <c r="H12" s="35"/>
      <c r="I12" s="34" t="e">
        <f>H12/H$4</f>
        <v>#DIV/0!</v>
      </c>
      <c r="J12" s="57">
        <v>17.8</v>
      </c>
      <c r="K12" s="57">
        <f>SUM(1-J12/$J$4)/91</f>
        <v>0.010856424806129951</v>
      </c>
      <c r="L12" s="57" t="e">
        <f t="shared" si="6"/>
        <v>#DIV/0!</v>
      </c>
      <c r="M12" s="58" t="e">
        <f>M$4*L12/L$4</f>
        <v>#DIV/0!</v>
      </c>
      <c r="N12" s="58" t="e">
        <f t="shared" si="4"/>
        <v>#DIV/0!</v>
      </c>
      <c r="O12" s="59">
        <v>63</v>
      </c>
    </row>
    <row r="13" spans="1:15" ht="21" customHeight="1">
      <c r="A13" s="23" t="s">
        <v>10</v>
      </c>
      <c r="B13" s="24"/>
      <c r="C13" s="31"/>
      <c r="D13" s="25"/>
      <c r="E13" s="26"/>
      <c r="F13" s="27"/>
      <c r="G13" s="26"/>
      <c r="H13" s="28"/>
      <c r="I13" s="26"/>
      <c r="J13" s="54"/>
      <c r="K13" s="54"/>
      <c r="L13" s="54"/>
      <c r="M13" s="56"/>
      <c r="N13" s="56"/>
      <c r="O13" s="55"/>
    </row>
    <row r="14" spans="1:15" ht="21" customHeight="1">
      <c r="A14" s="36" t="s">
        <v>117</v>
      </c>
      <c r="B14" s="30">
        <f>VLOOKUP(A14,'[1]Sheet1'!$B:$AX,49,0)</f>
        <v>17</v>
      </c>
      <c r="C14" s="31">
        <f aca="true" t="shared" si="12" ref="C14:G14">B14/B$4</f>
        <v>0.004837791690381332</v>
      </c>
      <c r="D14" s="25">
        <v>17</v>
      </c>
      <c r="E14" s="26">
        <f t="shared" si="12"/>
        <v>0.016815034619188922</v>
      </c>
      <c r="F14" s="27"/>
      <c r="G14" s="26">
        <f t="shared" si="12"/>
        <v>0</v>
      </c>
      <c r="H14" s="27"/>
      <c r="I14" s="26" t="e">
        <f>H14/H$4</f>
        <v>#DIV/0!</v>
      </c>
      <c r="J14" s="60">
        <v>12.4</v>
      </c>
      <c r="K14" s="54">
        <f>SUM(1-J14/$J$4)/91</f>
        <v>0.010896647580711839</v>
      </c>
      <c r="L14" s="54" t="e">
        <f aca="true" t="shared" si="13" ref="L14:L22">E14*0.4+G14*0.2+I14*0.2+K14*0.2</f>
        <v>#DIV/0!</v>
      </c>
      <c r="M14" s="56" t="e">
        <f>M$4*L14/L$4</f>
        <v>#DIV/0!</v>
      </c>
      <c r="N14" s="56" t="e">
        <f aca="true" t="shared" si="14" ref="N14:N23">ROUND(M14,0)</f>
        <v>#DIV/0!</v>
      </c>
      <c r="O14" s="55">
        <v>47</v>
      </c>
    </row>
    <row r="15" spans="1:15" ht="21" customHeight="1">
      <c r="A15" s="36" t="s">
        <v>118</v>
      </c>
      <c r="B15" s="30">
        <f>VLOOKUP(A15,'[1]Sheet1'!$B:$AX,49,0)</f>
        <v>10</v>
      </c>
      <c r="C15" s="31">
        <f aca="true" t="shared" si="15" ref="C15:G15">B15/B$4</f>
        <v>0.0028457598178713715</v>
      </c>
      <c r="D15" s="25">
        <v>8</v>
      </c>
      <c r="E15" s="26">
        <f t="shared" si="15"/>
        <v>0.00791295746785361</v>
      </c>
      <c r="F15" s="27"/>
      <c r="G15" s="26">
        <f t="shared" si="15"/>
        <v>0</v>
      </c>
      <c r="H15" s="27"/>
      <c r="I15" s="26" t="e">
        <f>H15/H$4</f>
        <v>#DIV/0!</v>
      </c>
      <c r="J15" s="60">
        <v>15.4</v>
      </c>
      <c r="K15" s="54">
        <f>SUM(1-J15/$J$4)/91</f>
        <v>0.010874301594833012</v>
      </c>
      <c r="L15" s="54" t="e">
        <f t="shared" si="13"/>
        <v>#DIV/0!</v>
      </c>
      <c r="M15" s="56" t="e">
        <f>M$4*L15/L$4</f>
        <v>#DIV/0!</v>
      </c>
      <c r="N15" s="56" t="e">
        <f t="shared" si="14"/>
        <v>#DIV/0!</v>
      </c>
      <c r="O15" s="55">
        <v>33</v>
      </c>
    </row>
    <row r="16" spans="1:15" ht="21" customHeight="1">
      <c r="A16" s="36" t="s">
        <v>119</v>
      </c>
      <c r="B16" s="30">
        <f>VLOOKUP(A16,'[1]Sheet1'!$B:$AX,49,0)</f>
        <v>7</v>
      </c>
      <c r="C16" s="31">
        <f aca="true" t="shared" si="16" ref="C16:G16">B16/B$4</f>
        <v>0.00199203187250996</v>
      </c>
      <c r="D16" s="25">
        <v>7</v>
      </c>
      <c r="E16" s="26">
        <f t="shared" si="16"/>
        <v>0.006923837784371909</v>
      </c>
      <c r="F16" s="27"/>
      <c r="G16" s="26">
        <f t="shared" si="16"/>
        <v>0</v>
      </c>
      <c r="H16" s="27"/>
      <c r="I16" s="26" t="e">
        <f>H16/H$4</f>
        <v>#DIV/0!</v>
      </c>
      <c r="J16" s="60">
        <v>13.1</v>
      </c>
      <c r="K16" s="54">
        <f>SUM(1-J16/$J$4)/91</f>
        <v>0.010891433517340112</v>
      </c>
      <c r="L16" s="54" t="e">
        <f t="shared" si="13"/>
        <v>#DIV/0!</v>
      </c>
      <c r="M16" s="56" t="e">
        <f>M$4*L16/L$4</f>
        <v>#DIV/0!</v>
      </c>
      <c r="N16" s="56" t="e">
        <f t="shared" si="14"/>
        <v>#DIV/0!</v>
      </c>
      <c r="O16" s="55">
        <v>26</v>
      </c>
    </row>
    <row r="17" spans="1:15" ht="21" customHeight="1">
      <c r="A17" s="37" t="s">
        <v>78</v>
      </c>
      <c r="B17" s="30">
        <f>VLOOKUP(A17,'[1]Sheet1'!$B:$AX,49,0)</f>
        <v>9</v>
      </c>
      <c r="C17" s="31">
        <f aca="true" t="shared" si="17" ref="C17:G17">B17/B$4</f>
        <v>0.0025611838360842347</v>
      </c>
      <c r="D17" s="25">
        <v>9</v>
      </c>
      <c r="E17" s="26">
        <f t="shared" si="17"/>
        <v>0.008902077151335312</v>
      </c>
      <c r="F17" s="27"/>
      <c r="G17" s="26">
        <f t="shared" si="17"/>
        <v>0</v>
      </c>
      <c r="H17" s="27"/>
      <c r="I17" s="26" t="e">
        <f>H17/H$4</f>
        <v>#DIV/0!</v>
      </c>
      <c r="J17" s="61">
        <v>14.6</v>
      </c>
      <c r="K17" s="54">
        <f>SUM(1-J17/$J$4)/91</f>
        <v>0.0108802605244007</v>
      </c>
      <c r="L17" s="54" t="e">
        <f t="shared" si="13"/>
        <v>#DIV/0!</v>
      </c>
      <c r="M17" s="56" t="e">
        <f>M$4*L17/L$4</f>
        <v>#DIV/0!</v>
      </c>
      <c r="N17" s="56" t="e">
        <f t="shared" si="14"/>
        <v>#DIV/0!</v>
      </c>
      <c r="O17" s="55">
        <v>32</v>
      </c>
    </row>
    <row r="18" spans="1:15" ht="21" customHeight="1">
      <c r="A18" s="36" t="s">
        <v>120</v>
      </c>
      <c r="B18" s="30">
        <v>50</v>
      </c>
      <c r="C18" s="31">
        <f aca="true" t="shared" si="18" ref="C18:G18">B18/B$4</f>
        <v>0.014228799089356859</v>
      </c>
      <c r="D18" s="25">
        <v>1</v>
      </c>
      <c r="E18" s="26">
        <f t="shared" si="18"/>
        <v>0.0009891196834817012</v>
      </c>
      <c r="F18" s="27"/>
      <c r="G18" s="26">
        <f t="shared" si="18"/>
        <v>0</v>
      </c>
      <c r="H18" s="27"/>
      <c r="I18" s="26" t="e">
        <f>H18/H$4</f>
        <v>#DIV/0!</v>
      </c>
      <c r="J18" s="60">
        <v>14</v>
      </c>
      <c r="K18" s="54">
        <f>SUM(1-J18/$J$4)/91</f>
        <v>0.010884729721576464</v>
      </c>
      <c r="L18" s="54" t="e">
        <f t="shared" si="13"/>
        <v>#DIV/0!</v>
      </c>
      <c r="M18" s="56" t="e">
        <f>M$4*L18/L$4</f>
        <v>#DIV/0!</v>
      </c>
      <c r="N18" s="56" t="e">
        <f t="shared" si="14"/>
        <v>#DIV/0!</v>
      </c>
      <c r="O18" s="55">
        <v>14</v>
      </c>
    </row>
    <row r="19" spans="1:15" ht="21" customHeight="1">
      <c r="A19" s="36" t="s">
        <v>121</v>
      </c>
      <c r="B19" s="30">
        <f>VLOOKUP(A19,'[1]Sheet1'!$B:$AX,49,0)</f>
        <v>5</v>
      </c>
      <c r="C19" s="31">
        <f aca="true" t="shared" si="19" ref="C19:G19">B19/B$4</f>
        <v>0.0014228799089356858</v>
      </c>
      <c r="D19" s="25">
        <v>4</v>
      </c>
      <c r="E19" s="26">
        <f t="shared" si="19"/>
        <v>0.003956478733926805</v>
      </c>
      <c r="F19" s="27"/>
      <c r="G19" s="26">
        <f t="shared" si="19"/>
        <v>0</v>
      </c>
      <c r="H19" s="27"/>
      <c r="I19" s="26" t="e">
        <f>H19/H$4</f>
        <v>#DIV/0!</v>
      </c>
      <c r="J19" s="60">
        <v>18.4</v>
      </c>
      <c r="K19" s="54">
        <f>SUM(1-J19/$J$4)/91</f>
        <v>0.010851955608954186</v>
      </c>
      <c r="L19" s="54" t="e">
        <f t="shared" si="13"/>
        <v>#DIV/0!</v>
      </c>
      <c r="M19" s="56" t="e">
        <f>M$4*L19/L$4</f>
        <v>#DIV/0!</v>
      </c>
      <c r="N19" s="56" t="e">
        <f t="shared" si="14"/>
        <v>#DIV/0!</v>
      </c>
      <c r="O19" s="55">
        <v>19</v>
      </c>
    </row>
    <row r="20" spans="1:15" ht="21" customHeight="1">
      <c r="A20" s="38" t="s">
        <v>29</v>
      </c>
      <c r="B20" s="29">
        <f>VLOOKUP(A20,'[1]Sheet1'!$B:$AX,49,0)</f>
        <v>8</v>
      </c>
      <c r="C20" s="32">
        <f aca="true" t="shared" si="20" ref="C20:G20">B20/B$4</f>
        <v>0.0022766078542970974</v>
      </c>
      <c r="D20" s="33">
        <v>8</v>
      </c>
      <c r="E20" s="34">
        <f t="shared" si="20"/>
        <v>0.00791295746785361</v>
      </c>
      <c r="F20" s="35">
        <v>4</v>
      </c>
      <c r="G20" s="34">
        <f t="shared" si="20"/>
        <v>0.03076923076923077</v>
      </c>
      <c r="H20" s="35"/>
      <c r="I20" s="34" t="e">
        <f>H20/H$4</f>
        <v>#DIV/0!</v>
      </c>
      <c r="J20" s="57">
        <v>14.7</v>
      </c>
      <c r="K20" s="57">
        <f>SUM(1-J20/$J$4)/91</f>
        <v>0.010879515658204738</v>
      </c>
      <c r="L20" s="57" t="e">
        <f t="shared" si="13"/>
        <v>#DIV/0!</v>
      </c>
      <c r="M20" s="58" t="e">
        <f>M$4*L20/L$4</f>
        <v>#DIV/0!</v>
      </c>
      <c r="N20" s="58" t="e">
        <f t="shared" si="14"/>
        <v>#DIV/0!</v>
      </c>
      <c r="O20" s="59">
        <v>88</v>
      </c>
    </row>
    <row r="21" spans="1:15" ht="21" customHeight="1">
      <c r="A21" s="38" t="s">
        <v>26</v>
      </c>
      <c r="B21" s="29">
        <f>VLOOKUP(A21,'[1]Sheet1'!$B:$AX,49,0)</f>
        <v>18</v>
      </c>
      <c r="C21" s="32">
        <f aca="true" t="shared" si="21" ref="C21:G21">B21/B$4</f>
        <v>0.005122367672168469</v>
      </c>
      <c r="D21" s="33">
        <v>18</v>
      </c>
      <c r="E21" s="34">
        <f t="shared" si="21"/>
        <v>0.017804154302670624</v>
      </c>
      <c r="F21" s="35"/>
      <c r="G21" s="34">
        <f t="shared" si="21"/>
        <v>0</v>
      </c>
      <c r="H21" s="35"/>
      <c r="I21" s="34" t="e">
        <f>H21/H$4</f>
        <v>#DIV/0!</v>
      </c>
      <c r="J21" s="57">
        <v>14.4</v>
      </c>
      <c r="K21" s="57">
        <f>SUM(1-J21/$J$4)/91</f>
        <v>0.010881750256792621</v>
      </c>
      <c r="L21" s="57" t="e">
        <f t="shared" si="13"/>
        <v>#DIV/0!</v>
      </c>
      <c r="M21" s="58" t="e">
        <f>M$4*L21/L$4</f>
        <v>#DIV/0!</v>
      </c>
      <c r="N21" s="58" t="e">
        <f t="shared" si="14"/>
        <v>#DIV/0!</v>
      </c>
      <c r="O21" s="59">
        <v>41</v>
      </c>
    </row>
    <row r="22" spans="1:15" ht="21" customHeight="1">
      <c r="A22" s="38" t="s">
        <v>27</v>
      </c>
      <c r="B22" s="29">
        <f>VLOOKUP(A22,'[1]Sheet1'!$B:$AX,49,0)</f>
        <v>11</v>
      </c>
      <c r="C22" s="32">
        <f aca="true" t="shared" si="22" ref="C22:G22">B22/B$4</f>
        <v>0.003130335799658509</v>
      </c>
      <c r="D22" s="33">
        <v>11</v>
      </c>
      <c r="E22" s="34">
        <f t="shared" si="22"/>
        <v>0.010880316518298714</v>
      </c>
      <c r="F22" s="35"/>
      <c r="G22" s="34">
        <f t="shared" si="22"/>
        <v>0</v>
      </c>
      <c r="H22" s="35"/>
      <c r="I22" s="34" t="e">
        <f>H22/H$4</f>
        <v>#DIV/0!</v>
      </c>
      <c r="J22" s="57">
        <v>16.2</v>
      </c>
      <c r="K22" s="57">
        <f>SUM(1-J22/$J$4)/91</f>
        <v>0.010868342665265325</v>
      </c>
      <c r="L22" s="57" t="e">
        <f t="shared" si="13"/>
        <v>#DIV/0!</v>
      </c>
      <c r="M22" s="58" t="e">
        <f>M$4*L22/L$4</f>
        <v>#DIV/0!</v>
      </c>
      <c r="N22" s="58" t="e">
        <f t="shared" si="14"/>
        <v>#DIV/0!</v>
      </c>
      <c r="O22" s="59">
        <v>29</v>
      </c>
    </row>
    <row r="23" spans="1:15" ht="21" customHeight="1">
      <c r="A23" s="38" t="s">
        <v>28</v>
      </c>
      <c r="B23" s="29">
        <f>VLOOKUP(A23,'[1]Sheet1'!$B:$AX,49,0)</f>
        <v>5</v>
      </c>
      <c r="C23" s="32">
        <f aca="true" t="shared" si="23" ref="C23:G23">B23/B$4</f>
        <v>0.0014228799089356858</v>
      </c>
      <c r="D23" s="33">
        <v>6</v>
      </c>
      <c r="E23" s="34">
        <f t="shared" si="23"/>
        <v>0.005934718100890208</v>
      </c>
      <c r="F23" s="35"/>
      <c r="G23" s="34">
        <f t="shared" si="23"/>
        <v>0</v>
      </c>
      <c r="H23" s="35"/>
      <c r="I23" s="34" t="e">
        <f>H23/H$4</f>
        <v>#DIV/0!</v>
      </c>
      <c r="J23" s="57">
        <v>19</v>
      </c>
      <c r="K23" s="57">
        <f>SUM(1-J23/$J$4)/91</f>
        <v>0.01084748641177842</v>
      </c>
      <c r="L23" s="57" t="e">
        <f aca="true" t="shared" si="24" ref="L23:L30">E23*0.4+G23*0.2+I23*0.2+K23*0.2</f>
        <v>#DIV/0!</v>
      </c>
      <c r="M23" s="58" t="e">
        <f>M$4*L23/L$4</f>
        <v>#DIV/0!</v>
      </c>
      <c r="N23" s="58" t="e">
        <f t="shared" si="14"/>
        <v>#DIV/0!</v>
      </c>
      <c r="O23" s="59">
        <v>18</v>
      </c>
    </row>
    <row r="24" spans="1:15" ht="21" customHeight="1">
      <c r="A24" s="23" t="s">
        <v>11</v>
      </c>
      <c r="B24" s="23"/>
      <c r="C24" s="31"/>
      <c r="D24" s="25"/>
      <c r="E24" s="26"/>
      <c r="F24" s="27"/>
      <c r="G24" s="26"/>
      <c r="H24" s="28"/>
      <c r="I24" s="26"/>
      <c r="J24" s="60"/>
      <c r="K24" s="54"/>
      <c r="L24" s="54"/>
      <c r="M24" s="56"/>
      <c r="N24" s="56"/>
      <c r="O24" s="55"/>
    </row>
    <row r="25" spans="1:15" ht="21" customHeight="1">
      <c r="A25" s="39" t="s">
        <v>122</v>
      </c>
      <c r="B25" s="30">
        <f>VLOOKUP(A25,'[1]Sheet1'!$B:$AX,49,0)</f>
        <v>1</v>
      </c>
      <c r="C25" s="31">
        <f aca="true" t="shared" si="25" ref="C25:G25">B25/B$4</f>
        <v>0.0002845759817871372</v>
      </c>
      <c r="D25" s="25">
        <v>1</v>
      </c>
      <c r="E25" s="26">
        <f t="shared" si="25"/>
        <v>0.0009891196834817012</v>
      </c>
      <c r="F25" s="27"/>
      <c r="G25" s="26">
        <f t="shared" si="25"/>
        <v>0</v>
      </c>
      <c r="H25" s="27"/>
      <c r="I25" s="26" t="e">
        <f>H25/H$4</f>
        <v>#DIV/0!</v>
      </c>
      <c r="J25" s="61">
        <v>21.9</v>
      </c>
      <c r="K25" s="54">
        <f>SUM(1-J25/$J$4)/91</f>
        <v>0.010825885292095555</v>
      </c>
      <c r="L25" s="54" t="e">
        <f t="shared" si="24"/>
        <v>#DIV/0!</v>
      </c>
      <c r="M25" s="56" t="e">
        <f>M$4*L25/L$4</f>
        <v>#DIV/0!</v>
      </c>
      <c r="N25" s="56" t="e">
        <f aca="true" t="shared" si="26" ref="N25:N30">ROUND(M25,0)</f>
        <v>#DIV/0!</v>
      </c>
      <c r="O25" s="55">
        <v>14</v>
      </c>
    </row>
    <row r="26" spans="1:15" ht="21" customHeight="1">
      <c r="A26" s="39" t="s">
        <v>79</v>
      </c>
      <c r="B26" s="30">
        <f>VLOOKUP(A26,'[1]Sheet1'!$B:$AX,49,0)</f>
        <v>19</v>
      </c>
      <c r="C26" s="31">
        <f aca="true" t="shared" si="27" ref="C26:G26">B26/B$4</f>
        <v>0.005406943653955606</v>
      </c>
      <c r="D26" s="25">
        <v>19</v>
      </c>
      <c r="E26" s="26">
        <f t="shared" si="27"/>
        <v>0.018793273986152326</v>
      </c>
      <c r="F26" s="27">
        <v>4</v>
      </c>
      <c r="G26" s="26">
        <f t="shared" si="27"/>
        <v>0.03076923076923077</v>
      </c>
      <c r="H26" s="27"/>
      <c r="I26" s="26" t="e">
        <f>H26/H$4</f>
        <v>#DIV/0!</v>
      </c>
      <c r="J26" s="60">
        <v>16.8</v>
      </c>
      <c r="K26" s="54">
        <f>SUM(1-J26/$J$4)/91</f>
        <v>0.01086387346808956</v>
      </c>
      <c r="L26" s="54" t="e">
        <f t="shared" si="24"/>
        <v>#DIV/0!</v>
      </c>
      <c r="M26" s="56" t="e">
        <f>M$4*L26/L$4</f>
        <v>#DIV/0!</v>
      </c>
      <c r="N26" s="56" t="e">
        <f t="shared" si="26"/>
        <v>#DIV/0!</v>
      </c>
      <c r="O26" s="55">
        <v>99</v>
      </c>
    </row>
    <row r="27" spans="1:15" ht="21" customHeight="1">
      <c r="A27" s="39" t="s">
        <v>123</v>
      </c>
      <c r="B27" s="30">
        <f>VLOOKUP(A27,'[1]Sheet1'!$B:$AX,49,0)</f>
        <v>17</v>
      </c>
      <c r="C27" s="40">
        <f aca="true" t="shared" si="28" ref="C27:G27">B27/B$4</f>
        <v>0.004837791690381332</v>
      </c>
      <c r="D27" s="25">
        <v>17</v>
      </c>
      <c r="E27" s="41">
        <f t="shared" si="28"/>
        <v>0.016815034619188922</v>
      </c>
      <c r="F27" s="42"/>
      <c r="G27" s="41">
        <f t="shared" si="28"/>
        <v>0</v>
      </c>
      <c r="H27" s="27"/>
      <c r="I27" s="41" t="e">
        <f>H27/H$4</f>
        <v>#DIV/0!</v>
      </c>
      <c r="J27" s="60">
        <v>15.7</v>
      </c>
      <c r="K27" s="54">
        <f>SUM(1-J27/$J$4)/91</f>
        <v>0.01087206699624513</v>
      </c>
      <c r="L27" s="54" t="e">
        <f t="shared" si="24"/>
        <v>#DIV/0!</v>
      </c>
      <c r="M27" s="56" t="e">
        <f>M$4*L27/L$4</f>
        <v>#DIV/0!</v>
      </c>
      <c r="N27" s="62" t="e">
        <f t="shared" si="26"/>
        <v>#DIV/0!</v>
      </c>
      <c r="O27" s="63">
        <v>56</v>
      </c>
    </row>
    <row r="28" spans="1:15" ht="21" customHeight="1">
      <c r="A28" s="43" t="s">
        <v>32</v>
      </c>
      <c r="B28" s="29">
        <f>VLOOKUP(A28,'[1]Sheet1'!$B:$AX,49,0)</f>
        <v>13</v>
      </c>
      <c r="C28" s="32">
        <f aca="true" t="shared" si="29" ref="C28:G28">B28/B$4</f>
        <v>0.003699487763232783</v>
      </c>
      <c r="D28" s="33">
        <v>13</v>
      </c>
      <c r="E28" s="34">
        <f t="shared" si="29"/>
        <v>0.012858555885262116</v>
      </c>
      <c r="F28" s="35"/>
      <c r="G28" s="34">
        <f t="shared" si="29"/>
        <v>0</v>
      </c>
      <c r="H28" s="35"/>
      <c r="I28" s="34" t="e">
        <f>H28/H$4</f>
        <v>#DIV/0!</v>
      </c>
      <c r="J28" s="57">
        <v>15</v>
      </c>
      <c r="K28" s="57">
        <f>SUM(1-J28/$J$4)/91</f>
        <v>0.010877281059616856</v>
      </c>
      <c r="L28" s="57" t="e">
        <f t="shared" si="24"/>
        <v>#DIV/0!</v>
      </c>
      <c r="M28" s="58" t="e">
        <f>M$4*L28/L$4</f>
        <v>#DIV/0!</v>
      </c>
      <c r="N28" s="58" t="e">
        <f t="shared" si="26"/>
        <v>#DIV/0!</v>
      </c>
      <c r="O28" s="59">
        <v>38</v>
      </c>
    </row>
    <row r="29" spans="1:15" ht="21" customHeight="1">
      <c r="A29" s="43" t="s">
        <v>31</v>
      </c>
      <c r="B29" s="29">
        <f>VLOOKUP(A29,'[1]Sheet1'!$B:$AX,49,0)</f>
        <v>27</v>
      </c>
      <c r="C29" s="32">
        <f aca="true" t="shared" si="30" ref="C29:G29">B29/B$4</f>
        <v>0.007683551508252703</v>
      </c>
      <c r="D29" s="33">
        <v>27</v>
      </c>
      <c r="E29" s="34">
        <f t="shared" si="30"/>
        <v>0.026706231454005934</v>
      </c>
      <c r="F29" s="35"/>
      <c r="G29" s="34">
        <f t="shared" si="30"/>
        <v>0</v>
      </c>
      <c r="H29" s="35"/>
      <c r="I29" s="34" t="e">
        <f>H29/H$4</f>
        <v>#DIV/0!</v>
      </c>
      <c r="J29" s="57">
        <v>14.3</v>
      </c>
      <c r="K29" s="57">
        <f>SUM(1-J29/$J$4)/91</f>
        <v>0.010882495122988582</v>
      </c>
      <c r="L29" s="57" t="e">
        <f t="shared" si="24"/>
        <v>#DIV/0!</v>
      </c>
      <c r="M29" s="58" t="e">
        <f>M$4*L29/L$4</f>
        <v>#DIV/0!</v>
      </c>
      <c r="N29" s="58" t="e">
        <f t="shared" si="26"/>
        <v>#DIV/0!</v>
      </c>
      <c r="O29" s="59">
        <v>62</v>
      </c>
    </row>
    <row r="30" spans="1:15" ht="21" customHeight="1">
      <c r="A30" s="43" t="s">
        <v>30</v>
      </c>
      <c r="B30" s="29">
        <f>VLOOKUP(A30,'[1]Sheet1'!$B:$AX,49,0)</f>
        <v>17</v>
      </c>
      <c r="C30" s="32">
        <f aca="true" t="shared" si="31" ref="C30:G30">B30/B$4</f>
        <v>0.004837791690381332</v>
      </c>
      <c r="D30" s="33">
        <v>17</v>
      </c>
      <c r="E30" s="34">
        <f t="shared" si="31"/>
        <v>0.016815034619188922</v>
      </c>
      <c r="F30" s="35"/>
      <c r="G30" s="34">
        <f t="shared" si="31"/>
        <v>0</v>
      </c>
      <c r="H30" s="35"/>
      <c r="I30" s="34" t="e">
        <f>H30/H$4</f>
        <v>#DIV/0!</v>
      </c>
      <c r="J30" s="57">
        <v>13.8</v>
      </c>
      <c r="K30" s="57">
        <f>SUM(1-J30/$J$4)/91</f>
        <v>0.010886219453968386</v>
      </c>
      <c r="L30" s="57" t="e">
        <f t="shared" si="24"/>
        <v>#DIV/0!</v>
      </c>
      <c r="M30" s="58" t="e">
        <f>M$4*L30/L$4</f>
        <v>#DIV/0!</v>
      </c>
      <c r="N30" s="58" t="e">
        <f t="shared" si="26"/>
        <v>#DIV/0!</v>
      </c>
      <c r="O30" s="59">
        <v>48</v>
      </c>
    </row>
    <row r="31" spans="1:15" ht="21" customHeight="1">
      <c r="A31" s="23" t="s">
        <v>12</v>
      </c>
      <c r="B31" s="23"/>
      <c r="C31" s="31"/>
      <c r="D31" s="25"/>
      <c r="E31" s="26"/>
      <c r="F31" s="27"/>
      <c r="G31" s="26"/>
      <c r="H31" s="28"/>
      <c r="I31" s="26"/>
      <c r="J31" s="60"/>
      <c r="K31" s="54"/>
      <c r="L31" s="54"/>
      <c r="M31" s="56"/>
      <c r="N31" s="56"/>
      <c r="O31" s="55"/>
    </row>
    <row r="32" spans="1:15" ht="21" customHeight="1">
      <c r="A32" s="44" t="s">
        <v>80</v>
      </c>
      <c r="B32" s="30">
        <f>VLOOKUP(A32,'[1]Sheet1'!$B:$AX,49,0)</f>
        <v>4</v>
      </c>
      <c r="C32" s="31">
        <f aca="true" t="shared" si="32" ref="C32:G32">B32/B$4</f>
        <v>0.0011383039271485487</v>
      </c>
      <c r="D32" s="25">
        <v>4</v>
      </c>
      <c r="E32" s="26">
        <f t="shared" si="32"/>
        <v>0.003956478733926805</v>
      </c>
      <c r="F32" s="27"/>
      <c r="G32" s="26">
        <f t="shared" si="32"/>
        <v>0</v>
      </c>
      <c r="H32" s="27"/>
      <c r="I32" s="26" t="e">
        <f>H32/H$4</f>
        <v>#DIV/0!</v>
      </c>
      <c r="J32" s="60">
        <v>15.6</v>
      </c>
      <c r="K32" s="54">
        <f>SUM(1-J32/$J$4)/91</f>
        <v>0.01087281186244109</v>
      </c>
      <c r="L32" s="54" t="e">
        <f>E32*0.4+G32*0.2+I32*0.2+K32*0.2</f>
        <v>#DIV/0!</v>
      </c>
      <c r="M32" s="56" t="e">
        <f>M$4*L32/L$4</f>
        <v>#DIV/0!</v>
      </c>
      <c r="N32" s="56" t="e">
        <f aca="true" t="shared" si="33" ref="N32:N39">ROUND(M32,0)</f>
        <v>#DIV/0!</v>
      </c>
      <c r="O32" s="55">
        <v>21</v>
      </c>
    </row>
    <row r="33" spans="1:15" ht="21" customHeight="1">
      <c r="A33" s="44" t="s">
        <v>81</v>
      </c>
      <c r="B33" s="30">
        <f>VLOOKUP(A33,'[1]Sheet1'!$B:$AX,49,0)</f>
        <v>20</v>
      </c>
      <c r="C33" s="31">
        <f aca="true" t="shared" si="34" ref="C33:G33">B33/B$4</f>
        <v>0.005691519635742743</v>
      </c>
      <c r="D33" s="25">
        <v>20</v>
      </c>
      <c r="E33" s="26">
        <f t="shared" si="34"/>
        <v>0.019782393669634024</v>
      </c>
      <c r="F33" s="27">
        <v>8</v>
      </c>
      <c r="G33" s="26">
        <f t="shared" si="34"/>
        <v>0.06153846153846154</v>
      </c>
      <c r="H33" s="27"/>
      <c r="I33" s="26" t="e">
        <f>H33/H$4</f>
        <v>#DIV/0!</v>
      </c>
      <c r="J33" s="61">
        <v>20</v>
      </c>
      <c r="K33" s="54">
        <f>SUM(1-J33/$J$4)/91</f>
        <v>0.010840037749818811</v>
      </c>
      <c r="L33" s="54" t="e">
        <f aca="true" t="shared" si="35" ref="L33:L39">E33*0.4+G33*0.2+I33*0.2+K33*0.2</f>
        <v>#DIV/0!</v>
      </c>
      <c r="M33" s="56" t="e">
        <f>M$4*L33/L$4</f>
        <v>#DIV/0!</v>
      </c>
      <c r="N33" s="56" t="e">
        <f t="shared" si="33"/>
        <v>#DIV/0!</v>
      </c>
      <c r="O33" s="55">
        <v>150</v>
      </c>
    </row>
    <row r="34" spans="1:15" ht="21" customHeight="1">
      <c r="A34" s="44" t="s">
        <v>124</v>
      </c>
      <c r="B34" s="30">
        <f>VLOOKUP(A34,'[1]Sheet1'!$B:$AX,49,0)</f>
        <v>12</v>
      </c>
      <c r="C34" s="31">
        <f aca="true" t="shared" si="36" ref="C34:G34">B34/B$4</f>
        <v>0.003414911781445646</v>
      </c>
      <c r="D34" s="25">
        <v>12</v>
      </c>
      <c r="E34" s="26">
        <f t="shared" si="36"/>
        <v>0.011869436201780416</v>
      </c>
      <c r="F34" s="27">
        <v>4</v>
      </c>
      <c r="G34" s="26">
        <f t="shared" si="36"/>
        <v>0.03076923076923077</v>
      </c>
      <c r="H34" s="27"/>
      <c r="I34" s="26" t="e">
        <f>H34/H$4</f>
        <v>#DIV/0!</v>
      </c>
      <c r="J34" s="60">
        <v>17.9</v>
      </c>
      <c r="K34" s="54">
        <f>SUM(1-J34/$J$4)/91</f>
        <v>0.01085567993993399</v>
      </c>
      <c r="L34" s="54" t="e">
        <f t="shared" si="35"/>
        <v>#DIV/0!</v>
      </c>
      <c r="M34" s="56" t="e">
        <f>M$4*L34/L$4</f>
        <v>#DIV/0!</v>
      </c>
      <c r="N34" s="56" t="e">
        <f t="shared" si="33"/>
        <v>#DIV/0!</v>
      </c>
      <c r="O34" s="55">
        <v>82</v>
      </c>
    </row>
    <row r="35" spans="1:15" ht="21" customHeight="1">
      <c r="A35" s="44" t="s">
        <v>125</v>
      </c>
      <c r="B35" s="30">
        <f>VLOOKUP(A35,'[1]Sheet1'!$B:$AX,49,0)</f>
        <v>6</v>
      </c>
      <c r="C35" s="31">
        <f aca="true" t="shared" si="37" ref="C35:G35">B35/B$4</f>
        <v>0.001707455890722823</v>
      </c>
      <c r="D35" s="25">
        <v>8</v>
      </c>
      <c r="E35" s="26">
        <f t="shared" si="37"/>
        <v>0.00791295746785361</v>
      </c>
      <c r="F35" s="27"/>
      <c r="G35" s="26">
        <f t="shared" si="37"/>
        <v>0</v>
      </c>
      <c r="H35" s="27"/>
      <c r="I35" s="26" t="e">
        <f>H35/H$4</f>
        <v>#DIV/0!</v>
      </c>
      <c r="J35" s="60">
        <v>16.1</v>
      </c>
      <c r="K35" s="54">
        <f>SUM(1-J35/$J$4)/91</f>
        <v>0.010869087531461286</v>
      </c>
      <c r="L35" s="54" t="e">
        <f t="shared" si="35"/>
        <v>#DIV/0!</v>
      </c>
      <c r="M35" s="56" t="e">
        <f>M$4*L35/L$4</f>
        <v>#DIV/0!</v>
      </c>
      <c r="N35" s="56" t="e">
        <f t="shared" si="33"/>
        <v>#DIV/0!</v>
      </c>
      <c r="O35" s="55">
        <v>28</v>
      </c>
    </row>
    <row r="36" spans="1:15" ht="21" customHeight="1">
      <c r="A36" s="45" t="s">
        <v>33</v>
      </c>
      <c r="B36" s="29">
        <f>VLOOKUP(A36,'[1]Sheet1'!$B:$AX,49,0)</f>
        <v>19</v>
      </c>
      <c r="C36" s="32">
        <f aca="true" t="shared" si="38" ref="C36:G36">B36/B$4</f>
        <v>0.005406943653955606</v>
      </c>
      <c r="D36" s="33">
        <v>20</v>
      </c>
      <c r="E36" s="34">
        <f t="shared" si="38"/>
        <v>0.019782393669634024</v>
      </c>
      <c r="F36" s="35"/>
      <c r="G36" s="34">
        <f t="shared" si="38"/>
        <v>0</v>
      </c>
      <c r="H36" s="35"/>
      <c r="I36" s="34" t="e">
        <f>H36/H$4</f>
        <v>#DIV/0!</v>
      </c>
      <c r="J36" s="57">
        <v>13.5</v>
      </c>
      <c r="K36" s="57">
        <f>SUM(1-J36/$J$4)/91</f>
        <v>0.010888454052556269</v>
      </c>
      <c r="L36" s="57" t="e">
        <f t="shared" si="35"/>
        <v>#DIV/0!</v>
      </c>
      <c r="M36" s="58" t="e">
        <f>M$4*L36/L$4</f>
        <v>#DIV/0!</v>
      </c>
      <c r="N36" s="58" t="e">
        <f t="shared" si="33"/>
        <v>#DIV/0!</v>
      </c>
      <c r="O36" s="59">
        <v>56</v>
      </c>
    </row>
    <row r="37" spans="1:15" ht="21" customHeight="1">
      <c r="A37" s="45" t="s">
        <v>35</v>
      </c>
      <c r="B37" s="29">
        <f>VLOOKUP(A37,'[1]Sheet1'!$B:$AX,49,0)</f>
        <v>16</v>
      </c>
      <c r="C37" s="32">
        <f aca="true" t="shared" si="39" ref="C37:G37">B37/B$4</f>
        <v>0.004553215708594195</v>
      </c>
      <c r="D37" s="33">
        <v>16</v>
      </c>
      <c r="E37" s="34">
        <f t="shared" si="39"/>
        <v>0.01582591493570722</v>
      </c>
      <c r="F37" s="35">
        <v>4</v>
      </c>
      <c r="G37" s="34">
        <f t="shared" si="39"/>
        <v>0.03076923076923077</v>
      </c>
      <c r="H37" s="35"/>
      <c r="I37" s="34" t="e">
        <f>H37/H$4</f>
        <v>#DIV/0!</v>
      </c>
      <c r="J37" s="57">
        <v>15.3</v>
      </c>
      <c r="K37" s="57">
        <f>SUM(1-J37/$J$4)/91</f>
        <v>0.010875046461028973</v>
      </c>
      <c r="L37" s="57" t="e">
        <f t="shared" si="35"/>
        <v>#DIV/0!</v>
      </c>
      <c r="M37" s="58" t="e">
        <f>M$4*L37/L$4</f>
        <v>#DIV/0!</v>
      </c>
      <c r="N37" s="58" t="e">
        <f t="shared" si="33"/>
        <v>#DIV/0!</v>
      </c>
      <c r="O37" s="59">
        <v>91</v>
      </c>
    </row>
    <row r="38" spans="1:15" ht="21" customHeight="1">
      <c r="A38" s="45" t="s">
        <v>34</v>
      </c>
      <c r="B38" s="29">
        <f>VLOOKUP(A38,'[1]Sheet1'!$B:$AX,49,0)</f>
        <v>16</v>
      </c>
      <c r="C38" s="32">
        <f aca="true" t="shared" si="40" ref="C38:G38">B38/B$4</f>
        <v>0.004553215708594195</v>
      </c>
      <c r="D38" s="33">
        <v>16</v>
      </c>
      <c r="E38" s="34">
        <f t="shared" si="40"/>
        <v>0.01582591493570722</v>
      </c>
      <c r="F38" s="35">
        <v>4</v>
      </c>
      <c r="G38" s="34">
        <f t="shared" si="40"/>
        <v>0.03076923076923077</v>
      </c>
      <c r="H38" s="35"/>
      <c r="I38" s="34" t="e">
        <f>H38/H$4</f>
        <v>#DIV/0!</v>
      </c>
      <c r="J38" s="57">
        <v>14.2</v>
      </c>
      <c r="K38" s="57">
        <f>SUM(1-J38/$J$4)/91</f>
        <v>0.010883239989184543</v>
      </c>
      <c r="L38" s="57" t="e">
        <f t="shared" si="35"/>
        <v>#DIV/0!</v>
      </c>
      <c r="M38" s="58" t="e">
        <f>M$4*L38/L$4</f>
        <v>#DIV/0!</v>
      </c>
      <c r="N38" s="58" t="e">
        <f t="shared" si="33"/>
        <v>#DIV/0!</v>
      </c>
      <c r="O38" s="59">
        <v>98</v>
      </c>
    </row>
    <row r="39" spans="1:15" ht="21" customHeight="1">
      <c r="A39" s="45" t="s">
        <v>36</v>
      </c>
      <c r="B39" s="29">
        <f>VLOOKUP(A39,'[1]Sheet1'!$B:$AX,49,0)</f>
        <v>14</v>
      </c>
      <c r="C39" s="32">
        <f aca="true" t="shared" si="41" ref="C39:G39">B39/B$4</f>
        <v>0.00398406374501992</v>
      </c>
      <c r="D39" s="33">
        <v>14</v>
      </c>
      <c r="E39" s="34">
        <f t="shared" si="41"/>
        <v>0.013847675568743818</v>
      </c>
      <c r="F39" s="35">
        <v>4</v>
      </c>
      <c r="G39" s="34">
        <f t="shared" si="41"/>
        <v>0.03076923076923077</v>
      </c>
      <c r="H39" s="35"/>
      <c r="I39" s="34" t="e">
        <f>H39/H$4</f>
        <v>#DIV/0!</v>
      </c>
      <c r="J39" s="57">
        <v>15.8</v>
      </c>
      <c r="K39" s="57">
        <f>SUM(1-J39/$J$4)/91</f>
        <v>0.010871322130049169</v>
      </c>
      <c r="L39" s="57" t="e">
        <f t="shared" si="35"/>
        <v>#DIV/0!</v>
      </c>
      <c r="M39" s="58" t="e">
        <f>M$4*L39/L$4</f>
        <v>#DIV/0!</v>
      </c>
      <c r="N39" s="58" t="e">
        <f t="shared" si="33"/>
        <v>#DIV/0!</v>
      </c>
      <c r="O39" s="59">
        <v>90</v>
      </c>
    </row>
    <row r="40" spans="1:15" ht="21" customHeight="1">
      <c r="A40" s="23" t="s">
        <v>13</v>
      </c>
      <c r="B40" s="23"/>
      <c r="C40" s="31"/>
      <c r="D40" s="25"/>
      <c r="E40" s="26"/>
      <c r="F40" s="27"/>
      <c r="G40" s="26"/>
      <c r="H40" s="28"/>
      <c r="I40" s="26"/>
      <c r="J40" s="60"/>
      <c r="K40" s="54"/>
      <c r="L40" s="54"/>
      <c r="M40" s="56"/>
      <c r="N40" s="56"/>
      <c r="O40" s="55"/>
    </row>
    <row r="41" spans="1:15" ht="21" customHeight="1">
      <c r="A41" s="23" t="s">
        <v>82</v>
      </c>
      <c r="B41" s="30">
        <v>208</v>
      </c>
      <c r="C41" s="31">
        <f aca="true" t="shared" si="42" ref="C41:G41">B41/B$4</f>
        <v>0.05919180421172453</v>
      </c>
      <c r="D41" s="25">
        <v>4</v>
      </c>
      <c r="E41" s="26">
        <f t="shared" si="42"/>
        <v>0.003956478733926805</v>
      </c>
      <c r="F41" s="27"/>
      <c r="G41" s="26">
        <f t="shared" si="42"/>
        <v>0</v>
      </c>
      <c r="H41" s="27"/>
      <c r="I41" s="26" t="e">
        <f>H41/H$4</f>
        <v>#DIV/0!</v>
      </c>
      <c r="J41" s="60">
        <v>56.1</v>
      </c>
      <c r="K41" s="54">
        <f>SUM(1-J41/$J$4)/91</f>
        <v>0.010571141053076931</v>
      </c>
      <c r="L41" s="54" t="e">
        <f aca="true" t="shared" si="43" ref="L41:L44">E41*0.4+G41*0.2+I41*0.2+K41*0.2</f>
        <v>#DIV/0!</v>
      </c>
      <c r="M41" s="56" t="e">
        <f>M$4*L41/L$4</f>
        <v>#DIV/0!</v>
      </c>
      <c r="N41" s="56" t="e">
        <f aca="true" t="shared" si="44" ref="N41:N44">ROUND(M41,0)</f>
        <v>#DIV/0!</v>
      </c>
      <c r="O41" s="55">
        <v>20</v>
      </c>
    </row>
    <row r="42" spans="1:15" ht="21" customHeight="1">
      <c r="A42" s="23" t="s">
        <v>83</v>
      </c>
      <c r="B42" s="30">
        <f>VLOOKUP(A42,'[1]Sheet1'!$B:$AX,49,0)</f>
        <v>13</v>
      </c>
      <c r="C42" s="31">
        <f aca="true" t="shared" si="45" ref="C42:G42">B42/B$4</f>
        <v>0.003699487763232783</v>
      </c>
      <c r="D42" s="25">
        <v>13</v>
      </c>
      <c r="E42" s="26">
        <f t="shared" si="45"/>
        <v>0.012858555885262116</v>
      </c>
      <c r="F42" s="27"/>
      <c r="G42" s="26">
        <f t="shared" si="45"/>
        <v>0</v>
      </c>
      <c r="H42" s="27"/>
      <c r="I42" s="26" t="e">
        <f>H42/H$4</f>
        <v>#DIV/0!</v>
      </c>
      <c r="J42" s="61">
        <v>24.7</v>
      </c>
      <c r="K42" s="54">
        <f>SUM(1-J42/$J$4)/91</f>
        <v>0.01080502903860865</v>
      </c>
      <c r="L42" s="54" t="e">
        <f t="shared" si="43"/>
        <v>#DIV/0!</v>
      </c>
      <c r="M42" s="56" t="e">
        <f>M$4*L42/L$4</f>
        <v>#DIV/0!</v>
      </c>
      <c r="N42" s="56" t="e">
        <f t="shared" si="44"/>
        <v>#DIV/0!</v>
      </c>
      <c r="O42" s="55">
        <v>40</v>
      </c>
    </row>
    <row r="43" spans="1:15" ht="21" customHeight="1">
      <c r="A43" s="23" t="s">
        <v>84</v>
      </c>
      <c r="B43" s="30">
        <f>VLOOKUP(A43,'[1]Sheet1'!$B:$AX,49,0)</f>
        <v>11</v>
      </c>
      <c r="C43" s="31">
        <f aca="true" t="shared" si="46" ref="C43:G43">B43/B$4</f>
        <v>0.003130335799658509</v>
      </c>
      <c r="D43" s="25">
        <v>9</v>
      </c>
      <c r="E43" s="26">
        <f t="shared" si="46"/>
        <v>0.008902077151335312</v>
      </c>
      <c r="F43" s="27">
        <v>4</v>
      </c>
      <c r="G43" s="26">
        <f t="shared" si="46"/>
        <v>0.03076923076923077</v>
      </c>
      <c r="H43" s="27"/>
      <c r="I43" s="26" t="e">
        <f>H43/H$4</f>
        <v>#DIV/0!</v>
      </c>
      <c r="J43" s="60">
        <v>16.6</v>
      </c>
      <c r="K43" s="54">
        <f>SUM(1-J43/$J$4)/91</f>
        <v>0.010865363200481482</v>
      </c>
      <c r="L43" s="54" t="e">
        <f t="shared" si="43"/>
        <v>#DIV/0!</v>
      </c>
      <c r="M43" s="56" t="e">
        <f>M$4*L43/L$4</f>
        <v>#DIV/0!</v>
      </c>
      <c r="N43" s="56" t="e">
        <f t="shared" si="44"/>
        <v>#DIV/0!</v>
      </c>
      <c r="O43" s="55">
        <v>85</v>
      </c>
    </row>
    <row r="44" spans="1:15" ht="21" customHeight="1">
      <c r="A44" s="45" t="s">
        <v>37</v>
      </c>
      <c r="B44" s="29">
        <f>VLOOKUP(A44,'[1]Sheet1'!$B:$AX,49,0)</f>
        <v>17</v>
      </c>
      <c r="C44" s="32">
        <f aca="true" t="shared" si="47" ref="C44:G44">B44/B$4</f>
        <v>0.004837791690381332</v>
      </c>
      <c r="D44" s="33">
        <v>16</v>
      </c>
      <c r="E44" s="34">
        <f t="shared" si="47"/>
        <v>0.01582591493570722</v>
      </c>
      <c r="F44" s="35"/>
      <c r="G44" s="34">
        <f t="shared" si="47"/>
        <v>0</v>
      </c>
      <c r="H44" s="35"/>
      <c r="I44" s="34" t="e">
        <f>H44/H$4</f>
        <v>#DIV/0!</v>
      </c>
      <c r="J44" s="57">
        <v>25.3</v>
      </c>
      <c r="K44" s="57">
        <f>SUM(1-J44/$J$4)/91</f>
        <v>0.010800559841432885</v>
      </c>
      <c r="L44" s="57" t="e">
        <f t="shared" si="43"/>
        <v>#DIV/0!</v>
      </c>
      <c r="M44" s="58" t="e">
        <f>M$4*L44/L$4</f>
        <v>#DIV/0!</v>
      </c>
      <c r="N44" s="58" t="e">
        <f t="shared" si="44"/>
        <v>#DIV/0!</v>
      </c>
      <c r="O44" s="59">
        <v>46</v>
      </c>
    </row>
    <row r="45" spans="1:15" ht="21" customHeight="1">
      <c r="A45" s="23" t="s">
        <v>14</v>
      </c>
      <c r="B45" s="46"/>
      <c r="C45" s="31"/>
      <c r="D45" s="47"/>
      <c r="E45" s="26"/>
      <c r="F45" s="27"/>
      <c r="G45" s="26"/>
      <c r="H45" s="28"/>
      <c r="I45" s="26"/>
      <c r="J45" s="60"/>
      <c r="K45" s="54"/>
      <c r="L45" s="54"/>
      <c r="M45" s="56"/>
      <c r="N45" s="56"/>
      <c r="O45" s="55"/>
    </row>
    <row r="46" spans="1:15" ht="21" customHeight="1">
      <c r="A46" s="23" t="s">
        <v>85</v>
      </c>
      <c r="B46" s="30">
        <v>48</v>
      </c>
      <c r="C46" s="31">
        <f aca="true" t="shared" si="48" ref="C46:G46">B46/B$4</f>
        <v>0.013659647125782584</v>
      </c>
      <c r="D46" s="25">
        <v>1</v>
      </c>
      <c r="E46" s="26">
        <f t="shared" si="48"/>
        <v>0.0009891196834817012</v>
      </c>
      <c r="F46" s="27"/>
      <c r="G46" s="26">
        <f t="shared" si="48"/>
        <v>0</v>
      </c>
      <c r="H46" s="27"/>
      <c r="I46" s="26" t="e">
        <f>H46/H$4</f>
        <v>#DIV/0!</v>
      </c>
      <c r="J46" s="60">
        <v>13.4</v>
      </c>
      <c r="K46" s="54">
        <f>SUM(1-J46/$J$4)/91</f>
        <v>0.01088919891875223</v>
      </c>
      <c r="L46" s="54" t="e">
        <f aca="true" t="shared" si="49" ref="L46:L50">E46*0.4+G46*0.2+I46*0.2+K46*0.2</f>
        <v>#DIV/0!</v>
      </c>
      <c r="M46" s="56" t="e">
        <f>M$4*L46/L$4</f>
        <v>#DIV/0!</v>
      </c>
      <c r="N46" s="56" t="e">
        <f aca="true" t="shared" si="50" ref="N46:N50">ROUND(M46,0)</f>
        <v>#DIV/0!</v>
      </c>
      <c r="O46" s="55">
        <v>14</v>
      </c>
    </row>
    <row r="47" spans="1:15" ht="21" customHeight="1">
      <c r="A47" s="23" t="s">
        <v>126</v>
      </c>
      <c r="B47" s="30">
        <f>VLOOKUP(A47,'[1]Sheet1'!$B:$AX,49,0)</f>
        <v>3</v>
      </c>
      <c r="C47" s="31">
        <f aca="true" t="shared" si="51" ref="C47:G47">B47/B$4</f>
        <v>0.0008537279453614115</v>
      </c>
      <c r="D47" s="25">
        <v>3</v>
      </c>
      <c r="E47" s="26">
        <f t="shared" si="51"/>
        <v>0.002967359050445104</v>
      </c>
      <c r="F47" s="27"/>
      <c r="G47" s="26">
        <f t="shared" si="51"/>
        <v>0</v>
      </c>
      <c r="H47" s="27"/>
      <c r="I47" s="26" t="e">
        <f>H47/H$4</f>
        <v>#DIV/0!</v>
      </c>
      <c r="J47" s="61">
        <v>13.6</v>
      </c>
      <c r="K47" s="54">
        <f>SUM(1-J47/$J$4)/91</f>
        <v>0.010887709186360308</v>
      </c>
      <c r="L47" s="54" t="e">
        <f t="shared" si="49"/>
        <v>#DIV/0!</v>
      </c>
      <c r="M47" s="56" t="e">
        <f>M$4*L47/L$4</f>
        <v>#DIV/0!</v>
      </c>
      <c r="N47" s="56" t="e">
        <f t="shared" si="50"/>
        <v>#DIV/0!</v>
      </c>
      <c r="O47" s="55">
        <v>17</v>
      </c>
    </row>
    <row r="48" spans="1:15" ht="21" customHeight="1">
      <c r="A48" s="45" t="s">
        <v>38</v>
      </c>
      <c r="B48" s="29">
        <f>VLOOKUP(A48,'[1]Sheet1'!$B:$AX,49,0)</f>
        <v>8</v>
      </c>
      <c r="C48" s="32">
        <f aca="true" t="shared" si="52" ref="C48:G48">B48/B$4</f>
        <v>0.0022766078542970974</v>
      </c>
      <c r="D48" s="33">
        <v>8</v>
      </c>
      <c r="E48" s="34">
        <f t="shared" si="52"/>
        <v>0.00791295746785361</v>
      </c>
      <c r="F48" s="35">
        <v>6</v>
      </c>
      <c r="G48" s="34">
        <f t="shared" si="52"/>
        <v>0.046153846153846156</v>
      </c>
      <c r="H48" s="35"/>
      <c r="I48" s="34" t="e">
        <f>H48/H$4</f>
        <v>#DIV/0!</v>
      </c>
      <c r="J48" s="57">
        <v>14.7</v>
      </c>
      <c r="K48" s="57">
        <f>SUM(1-J48/$J$4)/91</f>
        <v>0.010879515658204738</v>
      </c>
      <c r="L48" s="57" t="e">
        <f t="shared" si="49"/>
        <v>#DIV/0!</v>
      </c>
      <c r="M48" s="58" t="e">
        <f>M$4*L48/L$4</f>
        <v>#DIV/0!</v>
      </c>
      <c r="N48" s="58" t="e">
        <f t="shared" si="50"/>
        <v>#DIV/0!</v>
      </c>
      <c r="O48" s="59">
        <v>103</v>
      </c>
    </row>
    <row r="49" spans="1:15" ht="21" customHeight="1">
      <c r="A49" s="45" t="s">
        <v>39</v>
      </c>
      <c r="B49" s="29">
        <f>VLOOKUP(A49,'[1]Sheet1'!$B:$AX,49,0)</f>
        <v>16</v>
      </c>
      <c r="C49" s="32">
        <f aca="true" t="shared" si="53" ref="C49:G49">B49/B$4</f>
        <v>0.004553215708594195</v>
      </c>
      <c r="D49" s="33">
        <v>16</v>
      </c>
      <c r="E49" s="34">
        <f t="shared" si="53"/>
        <v>0.01582591493570722</v>
      </c>
      <c r="F49" s="35"/>
      <c r="G49" s="34">
        <f t="shared" si="53"/>
        <v>0</v>
      </c>
      <c r="H49" s="35"/>
      <c r="I49" s="34" t="e">
        <f>H49/H$4</f>
        <v>#DIV/0!</v>
      </c>
      <c r="J49" s="57">
        <v>13</v>
      </c>
      <c r="K49" s="57">
        <f>SUM(1-J49/$J$4)/91</f>
        <v>0.010892178383536073</v>
      </c>
      <c r="L49" s="57" t="e">
        <f t="shared" si="49"/>
        <v>#DIV/0!</v>
      </c>
      <c r="M49" s="58" t="e">
        <f>M$4*L49/L$4</f>
        <v>#DIV/0!</v>
      </c>
      <c r="N49" s="58" t="e">
        <f t="shared" si="50"/>
        <v>#DIV/0!</v>
      </c>
      <c r="O49" s="59">
        <v>54</v>
      </c>
    </row>
    <row r="50" spans="1:15" ht="21" customHeight="1">
      <c r="A50" s="45" t="s">
        <v>40</v>
      </c>
      <c r="B50" s="29">
        <f>VLOOKUP(A50,'[1]Sheet1'!$B:$AX,49,0)</f>
        <v>16</v>
      </c>
      <c r="C50" s="32">
        <f aca="true" t="shared" si="54" ref="C50:G50">B50/B$4</f>
        <v>0.004553215708594195</v>
      </c>
      <c r="D50" s="33">
        <v>16</v>
      </c>
      <c r="E50" s="34">
        <f t="shared" si="54"/>
        <v>0.01582591493570722</v>
      </c>
      <c r="F50" s="35"/>
      <c r="G50" s="34">
        <f t="shared" si="54"/>
        <v>0</v>
      </c>
      <c r="H50" s="35"/>
      <c r="I50" s="34" t="e">
        <f>H50/H$4</f>
        <v>#DIV/0!</v>
      </c>
      <c r="J50" s="57">
        <v>11.2</v>
      </c>
      <c r="K50" s="57">
        <f>SUM(1-J50/$J$4)/91</f>
        <v>0.01090558597506337</v>
      </c>
      <c r="L50" s="57" t="e">
        <f t="shared" si="49"/>
        <v>#DIV/0!</v>
      </c>
      <c r="M50" s="58" t="e">
        <f>M$4*L50/L$4</f>
        <v>#DIV/0!</v>
      </c>
      <c r="N50" s="58" t="e">
        <f t="shared" si="50"/>
        <v>#DIV/0!</v>
      </c>
      <c r="O50" s="59">
        <v>51</v>
      </c>
    </row>
    <row r="51" spans="1:15" ht="21" customHeight="1">
      <c r="A51" s="23" t="s">
        <v>15</v>
      </c>
      <c r="B51" s="23"/>
      <c r="C51" s="31"/>
      <c r="D51" s="25"/>
      <c r="E51" s="26"/>
      <c r="F51" s="27"/>
      <c r="G51" s="26"/>
      <c r="H51" s="28"/>
      <c r="I51" s="26"/>
      <c r="J51" s="61"/>
      <c r="K51" s="54"/>
      <c r="L51" s="54"/>
      <c r="M51" s="56"/>
      <c r="N51" s="56"/>
      <c r="O51" s="55"/>
    </row>
    <row r="52" spans="1:15" ht="21" customHeight="1">
      <c r="A52" s="23" t="s">
        <v>127</v>
      </c>
      <c r="B52" s="30">
        <f>VLOOKUP(A52,'[1]Sheet1'!$B:$AX,49,0)</f>
        <v>18</v>
      </c>
      <c r="C52" s="31">
        <f aca="true" t="shared" si="55" ref="C52:G52">B52/B$4</f>
        <v>0.005122367672168469</v>
      </c>
      <c r="D52" s="25">
        <v>15</v>
      </c>
      <c r="E52" s="26">
        <f t="shared" si="55"/>
        <v>0.01483679525222552</v>
      </c>
      <c r="F52" s="27"/>
      <c r="G52" s="26">
        <f t="shared" si="55"/>
        <v>0</v>
      </c>
      <c r="H52" s="27"/>
      <c r="I52" s="26" t="e">
        <f>H52/H$4</f>
        <v>#DIV/0!</v>
      </c>
      <c r="J52" s="60">
        <v>14.5</v>
      </c>
      <c r="K52" s="54">
        <f>SUM(1-J52/$J$4)/91</f>
        <v>0.01088100539059666</v>
      </c>
      <c r="L52" s="54" t="e">
        <f aca="true" t="shared" si="56" ref="L52:L54">E52*0.4+G52*0.2+I52*0.2+K52*0.2</f>
        <v>#DIV/0!</v>
      </c>
      <c r="M52" s="56" t="e">
        <f>M$4*L52/L$4</f>
        <v>#DIV/0!</v>
      </c>
      <c r="N52" s="56" t="e">
        <f aca="true" t="shared" si="57" ref="N52:N54">ROUND(M52,0)</f>
        <v>#DIV/0!</v>
      </c>
      <c r="O52" s="55">
        <v>91</v>
      </c>
    </row>
    <row r="53" spans="1:15" ht="21" customHeight="1">
      <c r="A53" s="23" t="s">
        <v>128</v>
      </c>
      <c r="B53" s="30">
        <f>VLOOKUP(A53,'[1]Sheet1'!$B:$AX,49,0)</f>
        <v>13</v>
      </c>
      <c r="C53" s="31">
        <f aca="true" t="shared" si="58" ref="C53:G53">B53/B$4</f>
        <v>0.003699487763232783</v>
      </c>
      <c r="D53" s="25">
        <v>12</v>
      </c>
      <c r="E53" s="26">
        <f t="shared" si="58"/>
        <v>0.011869436201780416</v>
      </c>
      <c r="F53" s="27"/>
      <c r="G53" s="26">
        <f t="shared" si="58"/>
        <v>0</v>
      </c>
      <c r="H53" s="27"/>
      <c r="I53" s="26" t="e">
        <f>H53/H$4</f>
        <v>#DIV/0!</v>
      </c>
      <c r="J53" s="60">
        <v>15.9</v>
      </c>
      <c r="K53" s="54">
        <f>SUM(1-J53/$J$4)/91</f>
        <v>0.010870577263853208</v>
      </c>
      <c r="L53" s="54" t="e">
        <f t="shared" si="56"/>
        <v>#DIV/0!</v>
      </c>
      <c r="M53" s="56" t="e">
        <f>M$4*L53/L$4</f>
        <v>#DIV/0!</v>
      </c>
      <c r="N53" s="56" t="e">
        <f t="shared" si="57"/>
        <v>#DIV/0!</v>
      </c>
      <c r="O53" s="55">
        <v>46</v>
      </c>
    </row>
    <row r="54" spans="1:15" ht="21" customHeight="1">
      <c r="A54" s="23" t="s">
        <v>86</v>
      </c>
      <c r="B54" s="30">
        <f>VLOOKUP(A54,'[1]Sheet1'!$B:$AX,49,0)</f>
        <v>11</v>
      </c>
      <c r="C54" s="31">
        <f aca="true" t="shared" si="59" ref="C54:G54">B54/B$4</f>
        <v>0.003130335799658509</v>
      </c>
      <c r="D54" s="25">
        <v>11</v>
      </c>
      <c r="E54" s="26">
        <f t="shared" si="59"/>
        <v>0.010880316518298714</v>
      </c>
      <c r="F54" s="27"/>
      <c r="G54" s="26">
        <f t="shared" si="59"/>
        <v>0</v>
      </c>
      <c r="H54" s="27"/>
      <c r="I54" s="26" t="e">
        <f>H54/H$4</f>
        <v>#DIV/0!</v>
      </c>
      <c r="J54" s="60">
        <v>14.8</v>
      </c>
      <c r="K54" s="54">
        <f>SUM(1-J54/$J$4)/91</f>
        <v>0.010878770792008777</v>
      </c>
      <c r="L54" s="54" t="e">
        <f t="shared" si="56"/>
        <v>#DIV/0!</v>
      </c>
      <c r="M54" s="56" t="e">
        <f>M$4*L54/L$4</f>
        <v>#DIV/0!</v>
      </c>
      <c r="N54" s="56" t="e">
        <f t="shared" si="57"/>
        <v>#DIV/0!</v>
      </c>
      <c r="O54" s="55">
        <v>39</v>
      </c>
    </row>
    <row r="55" spans="1:15" ht="21" customHeight="1">
      <c r="A55" s="23" t="s">
        <v>16</v>
      </c>
      <c r="B55" s="46"/>
      <c r="C55" s="31"/>
      <c r="D55" s="48"/>
      <c r="E55" s="26"/>
      <c r="F55" s="27"/>
      <c r="G55" s="26"/>
      <c r="H55" s="28"/>
      <c r="I55" s="26"/>
      <c r="J55" s="61"/>
      <c r="K55" s="54"/>
      <c r="L55" s="54"/>
      <c r="M55" s="56"/>
      <c r="N55" s="56"/>
      <c r="O55" s="55"/>
    </row>
    <row r="56" spans="1:15" ht="21" customHeight="1">
      <c r="A56" s="23" t="s">
        <v>129</v>
      </c>
      <c r="B56" s="46">
        <v>204</v>
      </c>
      <c r="C56" s="31">
        <f aca="true" t="shared" si="60" ref="C56:G56">B56/B$4</f>
        <v>0.05805350028457598</v>
      </c>
      <c r="D56" s="25">
        <v>2</v>
      </c>
      <c r="E56" s="26">
        <f t="shared" si="60"/>
        <v>0.0019782393669634025</v>
      </c>
      <c r="F56" s="27"/>
      <c r="G56" s="26">
        <f t="shared" si="60"/>
        <v>0</v>
      </c>
      <c r="H56" s="27"/>
      <c r="I56" s="26" t="e">
        <f>H56/H$4</f>
        <v>#DIV/0!</v>
      </c>
      <c r="J56" s="61">
        <v>19.4</v>
      </c>
      <c r="K56" s="54">
        <f>SUM(1-J56/$J$4)/91</f>
        <v>0.010844506946994577</v>
      </c>
      <c r="L56" s="54" t="e">
        <f>E56*0.4+G56*0.2+I56*0.2+K56*0.2</f>
        <v>#DIV/0!</v>
      </c>
      <c r="M56" s="56" t="e">
        <f>M$4*L56/L$4</f>
        <v>#DIV/0!</v>
      </c>
      <c r="N56" s="56" t="e">
        <f aca="true" t="shared" si="61" ref="N56:N60">ROUND(M56,0)</f>
        <v>#DIV/0!</v>
      </c>
      <c r="O56" s="55">
        <v>20</v>
      </c>
    </row>
    <row r="57" spans="1:15" ht="21" customHeight="1">
      <c r="A57" s="23" t="s">
        <v>87</v>
      </c>
      <c r="B57" s="30">
        <f>VLOOKUP(A57,'[1]Sheet1'!$B:$AX,49,0)</f>
        <v>6</v>
      </c>
      <c r="C57" s="31">
        <f aca="true" t="shared" si="62" ref="C57:G57">B57/B$4</f>
        <v>0.001707455890722823</v>
      </c>
      <c r="D57" s="25">
        <v>6</v>
      </c>
      <c r="E57" s="26">
        <f t="shared" si="62"/>
        <v>0.005934718100890208</v>
      </c>
      <c r="F57" s="27"/>
      <c r="G57" s="26">
        <f t="shared" si="62"/>
        <v>0</v>
      </c>
      <c r="H57" s="27"/>
      <c r="I57" s="26" t="e">
        <f>H57/H$4</f>
        <v>#DIV/0!</v>
      </c>
      <c r="J57" s="60">
        <v>10.6</v>
      </c>
      <c r="K57" s="54">
        <f>SUM(1-J57/$J$4)/91</f>
        <v>0.010910055172239135</v>
      </c>
      <c r="L57" s="54" t="e">
        <f aca="true" t="shared" si="63" ref="L57:L60">E57*0.4+G57*0.2+I57*0.2+K57*0.2</f>
        <v>#DIV/0!</v>
      </c>
      <c r="M57" s="56" t="e">
        <f>M$4*L57/L$4</f>
        <v>#DIV/0!</v>
      </c>
      <c r="N57" s="56" t="e">
        <f t="shared" si="61"/>
        <v>#DIV/0!</v>
      </c>
      <c r="O57" s="55">
        <v>27</v>
      </c>
    </row>
    <row r="58" spans="1:15" ht="21" customHeight="1">
      <c r="A58" s="23" t="s">
        <v>88</v>
      </c>
      <c r="B58" s="30">
        <f>VLOOKUP(A58,'[1]Sheet1'!$B:$AX,49,0)</f>
        <v>11</v>
      </c>
      <c r="C58" s="31">
        <f aca="true" t="shared" si="64" ref="C58:G58">B58/B$4</f>
        <v>0.003130335799658509</v>
      </c>
      <c r="D58" s="25">
        <v>11</v>
      </c>
      <c r="E58" s="26">
        <f t="shared" si="64"/>
        <v>0.010880316518298714</v>
      </c>
      <c r="F58" s="27"/>
      <c r="G58" s="26">
        <f t="shared" si="64"/>
        <v>0</v>
      </c>
      <c r="H58" s="27"/>
      <c r="I58" s="26" t="e">
        <f>H58/H$4</f>
        <v>#DIV/0!</v>
      </c>
      <c r="J58" s="60">
        <v>15.1</v>
      </c>
      <c r="K58" s="54">
        <f>SUM(1-J58/$J$4)/91</f>
        <v>0.010876536193420895</v>
      </c>
      <c r="L58" s="54" t="e">
        <f t="shared" si="63"/>
        <v>#DIV/0!</v>
      </c>
      <c r="M58" s="56" t="e">
        <f>M$4*L58/L$4</f>
        <v>#DIV/0!</v>
      </c>
      <c r="N58" s="56" t="e">
        <f t="shared" si="61"/>
        <v>#DIV/0!</v>
      </c>
      <c r="O58" s="55">
        <v>48</v>
      </c>
    </row>
    <row r="59" spans="1:15" ht="21" customHeight="1">
      <c r="A59" s="23" t="s">
        <v>89</v>
      </c>
      <c r="B59" s="30">
        <f>VLOOKUP(A59,'[1]Sheet1'!$B:$AX,49,0)</f>
        <v>8</v>
      </c>
      <c r="C59" s="31">
        <f aca="true" t="shared" si="65" ref="C59:G59">B59/B$4</f>
        <v>0.0022766078542970974</v>
      </c>
      <c r="D59" s="25">
        <v>8</v>
      </c>
      <c r="E59" s="26">
        <f t="shared" si="65"/>
        <v>0.00791295746785361</v>
      </c>
      <c r="F59" s="27">
        <v>4</v>
      </c>
      <c r="G59" s="26">
        <f t="shared" si="65"/>
        <v>0.03076923076923077</v>
      </c>
      <c r="H59" s="27"/>
      <c r="I59" s="26" t="e">
        <f>H59/H$4</f>
        <v>#DIV/0!</v>
      </c>
      <c r="J59" s="60">
        <v>13.5</v>
      </c>
      <c r="K59" s="54">
        <f>SUM(1-J59/$J$4)/91</f>
        <v>0.010888454052556269</v>
      </c>
      <c r="L59" s="54" t="e">
        <f t="shared" si="63"/>
        <v>#DIV/0!</v>
      </c>
      <c r="M59" s="56" t="e">
        <f>M$4*L59/L$4</f>
        <v>#DIV/0!</v>
      </c>
      <c r="N59" s="56" t="e">
        <f t="shared" si="61"/>
        <v>#DIV/0!</v>
      </c>
      <c r="O59" s="55">
        <v>88</v>
      </c>
    </row>
    <row r="60" spans="1:15" ht="21" customHeight="1">
      <c r="A60" s="45" t="s">
        <v>41</v>
      </c>
      <c r="B60" s="29">
        <f>VLOOKUP(A60,'[1]Sheet1'!$B:$AX,49,0)</f>
        <v>17</v>
      </c>
      <c r="C60" s="32">
        <f aca="true" t="shared" si="66" ref="C60:G60">B60/B$4</f>
        <v>0.004837791690381332</v>
      </c>
      <c r="D60" s="33">
        <v>17</v>
      </c>
      <c r="E60" s="34">
        <f t="shared" si="66"/>
        <v>0.016815034619188922</v>
      </c>
      <c r="F60" s="35"/>
      <c r="G60" s="34">
        <f t="shared" si="66"/>
        <v>0</v>
      </c>
      <c r="H60" s="35"/>
      <c r="I60" s="34" t="e">
        <f>H60/H$4</f>
        <v>#DIV/0!</v>
      </c>
      <c r="J60" s="57">
        <v>11.5</v>
      </c>
      <c r="K60" s="57">
        <f>SUM(1-J60/$J$4)/91</f>
        <v>0.010903351376475487</v>
      </c>
      <c r="L60" s="57" t="e">
        <f t="shared" si="63"/>
        <v>#DIV/0!</v>
      </c>
      <c r="M60" s="58" t="e">
        <f>M$4*L60/L$4</f>
        <v>#DIV/0!</v>
      </c>
      <c r="N60" s="58" t="e">
        <f t="shared" si="61"/>
        <v>#DIV/0!</v>
      </c>
      <c r="O60" s="59">
        <v>58</v>
      </c>
    </row>
    <row r="61" spans="1:15" ht="21" customHeight="1">
      <c r="A61" s="23" t="s">
        <v>17</v>
      </c>
      <c r="B61" s="23"/>
      <c r="C61" s="31"/>
      <c r="D61" s="25"/>
      <c r="E61" s="26"/>
      <c r="F61" s="27"/>
      <c r="G61" s="26"/>
      <c r="H61" s="28"/>
      <c r="I61" s="26"/>
      <c r="J61" s="60"/>
      <c r="K61" s="54"/>
      <c r="L61" s="54"/>
      <c r="M61" s="56"/>
      <c r="N61" s="56"/>
      <c r="O61" s="55"/>
    </row>
    <row r="62" spans="1:15" ht="21" customHeight="1">
      <c r="A62" s="23" t="s">
        <v>130</v>
      </c>
      <c r="B62" s="23">
        <v>103</v>
      </c>
      <c r="C62" s="31">
        <f aca="true" t="shared" si="67" ref="C62:G62">B62/B$4</f>
        <v>0.029311326124075127</v>
      </c>
      <c r="D62" s="25">
        <v>5</v>
      </c>
      <c r="E62" s="26">
        <f t="shared" si="67"/>
        <v>0.004945598417408506</v>
      </c>
      <c r="F62" s="27"/>
      <c r="G62" s="26">
        <f t="shared" si="67"/>
        <v>0</v>
      </c>
      <c r="H62" s="27"/>
      <c r="I62" s="26" t="e">
        <f>H62/H$4</f>
        <v>#DIV/0!</v>
      </c>
      <c r="J62" s="60">
        <v>17.9</v>
      </c>
      <c r="K62" s="54">
        <f>SUM(1-J62/$J$4)/91</f>
        <v>0.01085567993993399</v>
      </c>
      <c r="L62" s="54" t="e">
        <f aca="true" t="shared" si="68" ref="L62:L65">E62*0.4+G62*0.2+I62*0.2+K62*0.2</f>
        <v>#DIV/0!</v>
      </c>
      <c r="M62" s="56" t="e">
        <f>M$4*L62/L$4</f>
        <v>#DIV/0!</v>
      </c>
      <c r="N62" s="56" t="e">
        <f aca="true" t="shared" si="69" ref="N62:N71">ROUND(M62,0)</f>
        <v>#DIV/0!</v>
      </c>
      <c r="O62" s="55">
        <v>23</v>
      </c>
    </row>
    <row r="63" spans="1:15" ht="21" customHeight="1">
      <c r="A63" s="23" t="s">
        <v>90</v>
      </c>
      <c r="B63" s="30">
        <f>VLOOKUP(A63,'[1]Sheet1'!$B:$AX,49,0)</f>
        <v>19</v>
      </c>
      <c r="C63" s="31">
        <f aca="true" t="shared" si="70" ref="C63:G63">B63/B$4</f>
        <v>0.005406943653955606</v>
      </c>
      <c r="D63" s="25">
        <v>19</v>
      </c>
      <c r="E63" s="26">
        <f t="shared" si="70"/>
        <v>0.018793273986152326</v>
      </c>
      <c r="F63" s="27">
        <v>6</v>
      </c>
      <c r="G63" s="26">
        <f t="shared" si="70"/>
        <v>0.046153846153846156</v>
      </c>
      <c r="H63" s="27"/>
      <c r="I63" s="26" t="e">
        <f>H63/H$4</f>
        <v>#DIV/0!</v>
      </c>
      <c r="J63" s="60">
        <v>11.7</v>
      </c>
      <c r="K63" s="54">
        <f>SUM(1-J63/$J$4)/91</f>
        <v>0.010901861644083565</v>
      </c>
      <c r="L63" s="54" t="e">
        <f t="shared" si="68"/>
        <v>#DIV/0!</v>
      </c>
      <c r="M63" s="56" t="e">
        <f>M$4*L63/L$4</f>
        <v>#DIV/0!</v>
      </c>
      <c r="N63" s="56" t="e">
        <f t="shared" si="69"/>
        <v>#DIV/0!</v>
      </c>
      <c r="O63" s="55">
        <v>147</v>
      </c>
    </row>
    <row r="64" spans="1:15" ht="21" customHeight="1">
      <c r="A64" s="23" t="s">
        <v>91</v>
      </c>
      <c r="B64" s="30">
        <f>VLOOKUP(A64,'[1]Sheet1'!$B:$AX,49,0)</f>
        <v>9</v>
      </c>
      <c r="C64" s="31">
        <f aca="true" t="shared" si="71" ref="C64:G64">B64/B$4</f>
        <v>0.0025611838360842347</v>
      </c>
      <c r="D64" s="25">
        <v>9</v>
      </c>
      <c r="E64" s="26">
        <f t="shared" si="71"/>
        <v>0.008902077151335312</v>
      </c>
      <c r="F64" s="27"/>
      <c r="G64" s="26">
        <f t="shared" si="71"/>
        <v>0</v>
      </c>
      <c r="H64" s="27"/>
      <c r="I64" s="26" t="e">
        <f>H64/H$4</f>
        <v>#DIV/0!</v>
      </c>
      <c r="J64" s="60">
        <v>12.4</v>
      </c>
      <c r="K64" s="54">
        <f>SUM(1-J64/$J$4)/91</f>
        <v>0.010896647580711839</v>
      </c>
      <c r="L64" s="54" t="e">
        <f t="shared" si="68"/>
        <v>#DIV/0!</v>
      </c>
      <c r="M64" s="56" t="e">
        <f>M$4*L64/L$4</f>
        <v>#DIV/0!</v>
      </c>
      <c r="N64" s="56" t="e">
        <f t="shared" si="69"/>
        <v>#DIV/0!</v>
      </c>
      <c r="O64" s="55">
        <v>39</v>
      </c>
    </row>
    <row r="65" spans="1:15" ht="21" customHeight="1">
      <c r="A65" s="45" t="s">
        <v>131</v>
      </c>
      <c r="B65" s="30">
        <f>VLOOKUP(A65,'[1]Sheet1'!$B:$AX,49,0)</f>
        <v>0</v>
      </c>
      <c r="C65" s="31">
        <f aca="true" t="shared" si="72" ref="C65:G65">B65/B$4</f>
        <v>0</v>
      </c>
      <c r="D65" s="25">
        <v>0</v>
      </c>
      <c r="E65" s="26">
        <f t="shared" si="72"/>
        <v>0</v>
      </c>
      <c r="F65" s="27"/>
      <c r="G65" s="26">
        <f t="shared" si="72"/>
        <v>0</v>
      </c>
      <c r="H65" s="27"/>
      <c r="I65" s="26" t="e">
        <f>H65/H$4</f>
        <v>#DIV/0!</v>
      </c>
      <c r="J65" s="61">
        <v>11.2</v>
      </c>
      <c r="K65" s="54">
        <f>SUM(1-J65/$J$4)/91</f>
        <v>0.01090558597506337</v>
      </c>
      <c r="L65" s="54" t="e">
        <f t="shared" si="68"/>
        <v>#DIV/0!</v>
      </c>
      <c r="M65" s="56" t="e">
        <f>M$4*L65/L$4</f>
        <v>#DIV/0!</v>
      </c>
      <c r="N65" s="56" t="e">
        <f t="shared" si="69"/>
        <v>#DIV/0!</v>
      </c>
      <c r="O65" s="55">
        <v>12</v>
      </c>
    </row>
    <row r="66" spans="1:15" ht="21" customHeight="1">
      <c r="A66" s="23" t="s">
        <v>92</v>
      </c>
      <c r="B66" s="30">
        <f>VLOOKUP(A66,'[1]Sheet1'!$B:$AX,49,0)</f>
        <v>2</v>
      </c>
      <c r="C66" s="31">
        <f aca="true" t="shared" si="73" ref="C66:G66">B66/B$4</f>
        <v>0.0005691519635742744</v>
      </c>
      <c r="D66" s="25">
        <v>2</v>
      </c>
      <c r="E66" s="26">
        <f t="shared" si="73"/>
        <v>0.0019782393669634025</v>
      </c>
      <c r="F66" s="27"/>
      <c r="G66" s="26">
        <f t="shared" si="73"/>
        <v>0</v>
      </c>
      <c r="H66" s="27"/>
      <c r="I66" s="26" t="e">
        <f>H66/H$4</f>
        <v>#DIV/0!</v>
      </c>
      <c r="J66" s="60">
        <v>10.1</v>
      </c>
      <c r="K66" s="54">
        <f>SUM(1-J66/$J$4)/91</f>
        <v>0.010913779503218939</v>
      </c>
      <c r="L66" s="54" t="e">
        <f aca="true" t="shared" si="74" ref="L65:L71">E66*0.4+G66*0.2+I66*0.2+K66*0.2</f>
        <v>#DIV/0!</v>
      </c>
      <c r="M66" s="56" t="e">
        <f>M$4*L66/L$4</f>
        <v>#DIV/0!</v>
      </c>
      <c r="N66" s="56" t="e">
        <f t="shared" si="69"/>
        <v>#DIV/0!</v>
      </c>
      <c r="O66" s="55">
        <v>14</v>
      </c>
    </row>
    <row r="67" spans="1:15" ht="21" customHeight="1">
      <c r="A67" s="23" t="s">
        <v>132</v>
      </c>
      <c r="B67" s="30">
        <f>VLOOKUP(A67,'[1]Sheet1'!$B:$AX,49,0)</f>
        <v>5</v>
      </c>
      <c r="C67" s="31">
        <f aca="true" t="shared" si="75" ref="C67:G67">B67/B$4</f>
        <v>0.0014228799089356858</v>
      </c>
      <c r="D67" s="25">
        <v>5</v>
      </c>
      <c r="E67" s="26">
        <f t="shared" si="75"/>
        <v>0.004945598417408506</v>
      </c>
      <c r="F67" s="27"/>
      <c r="G67" s="26">
        <f t="shared" si="75"/>
        <v>0</v>
      </c>
      <c r="H67" s="27"/>
      <c r="I67" s="26" t="e">
        <f>H67/H$4</f>
        <v>#DIV/0!</v>
      </c>
      <c r="J67" s="60">
        <v>16.5</v>
      </c>
      <c r="K67" s="54">
        <f>SUM(1-J67/$J$4)/91</f>
        <v>0.010866108066677442</v>
      </c>
      <c r="L67" s="54" t="e">
        <f t="shared" si="74"/>
        <v>#DIV/0!</v>
      </c>
      <c r="M67" s="56" t="e">
        <f>M$4*L67/L$4</f>
        <v>#DIV/0!</v>
      </c>
      <c r="N67" s="56" t="e">
        <f t="shared" si="69"/>
        <v>#DIV/0!</v>
      </c>
      <c r="O67" s="55">
        <v>21</v>
      </c>
    </row>
    <row r="68" spans="1:15" ht="21" customHeight="1">
      <c r="A68" s="23" t="s">
        <v>133</v>
      </c>
      <c r="B68" s="30">
        <f>VLOOKUP(A68,'[1]Sheet1'!$B:$AX,49,0)</f>
        <v>3</v>
      </c>
      <c r="C68" s="31">
        <f aca="true" t="shared" si="76" ref="C68:G68">B68/B$4</f>
        <v>0.0008537279453614115</v>
      </c>
      <c r="D68" s="25">
        <v>3</v>
      </c>
      <c r="E68" s="26">
        <f t="shared" si="76"/>
        <v>0.002967359050445104</v>
      </c>
      <c r="F68" s="27"/>
      <c r="G68" s="26">
        <f t="shared" si="76"/>
        <v>0</v>
      </c>
      <c r="H68" s="27"/>
      <c r="I68" s="26" t="e">
        <f>H68/H$4</f>
        <v>#DIV/0!</v>
      </c>
      <c r="J68" s="60">
        <v>14.3</v>
      </c>
      <c r="K68" s="54">
        <f>SUM(1-J68/$J$4)/91</f>
        <v>0.010882495122988582</v>
      </c>
      <c r="L68" s="54" t="e">
        <f t="shared" si="74"/>
        <v>#DIV/0!</v>
      </c>
      <c r="M68" s="56" t="e">
        <f>M$4*L68/L$4</f>
        <v>#DIV/0!</v>
      </c>
      <c r="N68" s="56" t="e">
        <f t="shared" si="69"/>
        <v>#DIV/0!</v>
      </c>
      <c r="O68" s="55">
        <v>19</v>
      </c>
    </row>
    <row r="69" spans="1:15" ht="21" customHeight="1">
      <c r="A69" s="45" t="s">
        <v>44</v>
      </c>
      <c r="B69" s="29">
        <f>VLOOKUP(A69,'[1]Sheet1'!$B:$AX,49,0)</f>
        <v>20</v>
      </c>
      <c r="C69" s="32">
        <f aca="true" t="shared" si="77" ref="C69:G69">B69/B$4</f>
        <v>0.005691519635742743</v>
      </c>
      <c r="D69" s="33">
        <v>18</v>
      </c>
      <c r="E69" s="34">
        <f t="shared" si="77"/>
        <v>0.017804154302670624</v>
      </c>
      <c r="F69" s="35">
        <v>6</v>
      </c>
      <c r="G69" s="34">
        <f t="shared" si="77"/>
        <v>0.046153846153846156</v>
      </c>
      <c r="H69" s="35"/>
      <c r="I69" s="34" t="e">
        <f>H69/H$4</f>
        <v>#DIV/0!</v>
      </c>
      <c r="J69" s="57">
        <v>11.6</v>
      </c>
      <c r="K69" s="57">
        <f>SUM(1-J69/$J$4)/91</f>
        <v>0.010902606510279526</v>
      </c>
      <c r="L69" s="57" t="e">
        <f t="shared" si="74"/>
        <v>#DIV/0!</v>
      </c>
      <c r="M69" s="58" t="e">
        <f>M$4*L69/L$4</f>
        <v>#DIV/0!</v>
      </c>
      <c r="N69" s="58" t="e">
        <f t="shared" si="69"/>
        <v>#DIV/0!</v>
      </c>
      <c r="O69" s="59">
        <v>160</v>
      </c>
    </row>
    <row r="70" spans="1:15" ht="21" customHeight="1">
      <c r="A70" s="45" t="s">
        <v>42</v>
      </c>
      <c r="B70" s="29">
        <f>VLOOKUP(A70,'[1]Sheet1'!$B:$AX,49,0)</f>
        <v>15</v>
      </c>
      <c r="C70" s="32">
        <f aca="true" t="shared" si="78" ref="C70:G70">B70/B$4</f>
        <v>0.0042686397268070575</v>
      </c>
      <c r="D70" s="33">
        <v>15</v>
      </c>
      <c r="E70" s="34">
        <f t="shared" si="78"/>
        <v>0.01483679525222552</v>
      </c>
      <c r="F70" s="35"/>
      <c r="G70" s="34">
        <f t="shared" si="78"/>
        <v>0</v>
      </c>
      <c r="H70" s="35"/>
      <c r="I70" s="34" t="e">
        <f>H70/H$4</f>
        <v>#DIV/0!</v>
      </c>
      <c r="J70" s="57">
        <v>11.7</v>
      </c>
      <c r="K70" s="57">
        <f>SUM(1-J70/$J$4)/91</f>
        <v>0.010901861644083565</v>
      </c>
      <c r="L70" s="57" t="e">
        <f t="shared" si="74"/>
        <v>#DIV/0!</v>
      </c>
      <c r="M70" s="58" t="e">
        <f>M$4*L70/L$4</f>
        <v>#DIV/0!</v>
      </c>
      <c r="N70" s="58" t="e">
        <f t="shared" si="69"/>
        <v>#DIV/0!</v>
      </c>
      <c r="O70" s="59">
        <v>57</v>
      </c>
    </row>
    <row r="71" spans="1:15" ht="21" customHeight="1">
      <c r="A71" s="45" t="s">
        <v>43</v>
      </c>
      <c r="B71" s="29">
        <f>VLOOKUP(A71,'[1]Sheet1'!$B:$AX,49,0)</f>
        <v>23</v>
      </c>
      <c r="C71" s="32">
        <f aca="true" t="shared" si="79" ref="C71:G71">B71/B$4</f>
        <v>0.006545247581104155</v>
      </c>
      <c r="D71" s="33">
        <v>23</v>
      </c>
      <c r="E71" s="34">
        <f t="shared" si="79"/>
        <v>0.02274975272007913</v>
      </c>
      <c r="F71" s="35">
        <v>10</v>
      </c>
      <c r="G71" s="34">
        <f t="shared" si="79"/>
        <v>0.07692307692307693</v>
      </c>
      <c r="H71" s="35"/>
      <c r="I71" s="34" t="e">
        <f>H71/H$4</f>
        <v>#DIV/0!</v>
      </c>
      <c r="J71" s="57">
        <v>13.7</v>
      </c>
      <c r="K71" s="57">
        <f>SUM(1-J71/$J$4)/91</f>
        <v>0.010886964320164347</v>
      </c>
      <c r="L71" s="57" t="e">
        <f t="shared" si="74"/>
        <v>#DIV/0!</v>
      </c>
      <c r="M71" s="58" t="e">
        <f>M$4*L71/L$4</f>
        <v>#DIV/0!</v>
      </c>
      <c r="N71" s="58" t="e">
        <f t="shared" si="69"/>
        <v>#DIV/0!</v>
      </c>
      <c r="O71" s="59">
        <v>210</v>
      </c>
    </row>
    <row r="72" spans="1:15" ht="21" customHeight="1">
      <c r="A72" s="23" t="s">
        <v>18</v>
      </c>
      <c r="B72" s="23"/>
      <c r="C72" s="31"/>
      <c r="D72" s="25"/>
      <c r="E72" s="26"/>
      <c r="F72" s="27"/>
      <c r="G72" s="26"/>
      <c r="H72" s="28"/>
      <c r="I72" s="26"/>
      <c r="J72" s="60"/>
      <c r="K72" s="54"/>
      <c r="L72" s="54"/>
      <c r="M72" s="56"/>
      <c r="N72" s="56"/>
      <c r="O72" s="55"/>
    </row>
    <row r="73" spans="1:15" ht="21" customHeight="1">
      <c r="A73" s="23" t="s">
        <v>93</v>
      </c>
      <c r="B73" s="23">
        <v>55</v>
      </c>
      <c r="C73" s="31">
        <f aca="true" t="shared" si="80" ref="C73:G73">B73/B$4</f>
        <v>0.015651678998292545</v>
      </c>
      <c r="D73" s="25">
        <v>4</v>
      </c>
      <c r="E73" s="26">
        <f t="shared" si="80"/>
        <v>0.003956478733926805</v>
      </c>
      <c r="F73" s="27"/>
      <c r="G73" s="26">
        <f t="shared" si="80"/>
        <v>0</v>
      </c>
      <c r="H73" s="27"/>
      <c r="I73" s="26" t="e">
        <f>H73/H$4</f>
        <v>#DIV/0!</v>
      </c>
      <c r="J73" s="60">
        <v>27.1</v>
      </c>
      <c r="K73" s="54">
        <f>SUM(1-J73/$J$4)/91</f>
        <v>0.010787152249905589</v>
      </c>
      <c r="L73" s="54" t="e">
        <f aca="true" t="shared" si="81" ref="L73:L78">E73*0.4+G73*0.2+I73*0.2+K73*0.2</f>
        <v>#DIV/0!</v>
      </c>
      <c r="M73" s="56" t="e">
        <f>M$4*L73/L$4</f>
        <v>#DIV/0!</v>
      </c>
      <c r="N73" s="56" t="e">
        <f aca="true" t="shared" si="82" ref="N73:N78">ROUND(M73,0)</f>
        <v>#DIV/0!</v>
      </c>
      <c r="O73" s="55">
        <v>20</v>
      </c>
    </row>
    <row r="74" spans="1:15" ht="21" customHeight="1">
      <c r="A74" s="23" t="s">
        <v>134</v>
      </c>
      <c r="B74" s="30">
        <f>VLOOKUP(A74,'[1]Sheet1'!$B:$AX,49,0)</f>
        <v>8</v>
      </c>
      <c r="C74" s="31">
        <f aca="true" t="shared" si="83" ref="C74:G74">B74/B$4</f>
        <v>0.0022766078542970974</v>
      </c>
      <c r="D74" s="25">
        <v>8</v>
      </c>
      <c r="E74" s="26">
        <f t="shared" si="83"/>
        <v>0.00791295746785361</v>
      </c>
      <c r="F74" s="27">
        <v>4</v>
      </c>
      <c r="G74" s="26">
        <f t="shared" si="83"/>
        <v>0.03076923076923077</v>
      </c>
      <c r="H74" s="27"/>
      <c r="I74" s="26" t="e">
        <f>H74/H$4</f>
        <v>#DIV/0!</v>
      </c>
      <c r="J74" s="61">
        <v>12.3</v>
      </c>
      <c r="K74" s="54">
        <f>SUM(1-J74/$J$4)/91</f>
        <v>0.0108973924469078</v>
      </c>
      <c r="L74" s="54" t="e">
        <f t="shared" si="81"/>
        <v>#DIV/0!</v>
      </c>
      <c r="M74" s="56" t="e">
        <f>M$4*L74/L$4</f>
        <v>#DIV/0!</v>
      </c>
      <c r="N74" s="56" t="e">
        <f t="shared" si="82"/>
        <v>#DIV/0!</v>
      </c>
      <c r="O74" s="55">
        <v>80</v>
      </c>
    </row>
    <row r="75" spans="1:15" ht="21" customHeight="1">
      <c r="A75" s="23" t="s">
        <v>135</v>
      </c>
      <c r="B75" s="30">
        <f>VLOOKUP(A75,'[1]Sheet1'!$B:$AX,49,0)</f>
        <v>21</v>
      </c>
      <c r="C75" s="31">
        <f aca="true" t="shared" si="84" ref="C75:G75">B75/B$4</f>
        <v>0.00597609561752988</v>
      </c>
      <c r="D75" s="25">
        <v>19</v>
      </c>
      <c r="E75" s="26">
        <f t="shared" si="84"/>
        <v>0.018793273986152326</v>
      </c>
      <c r="F75" s="27"/>
      <c r="G75" s="26">
        <f t="shared" si="84"/>
        <v>0</v>
      </c>
      <c r="H75" s="27"/>
      <c r="I75" s="26" t="e">
        <f>H75/H$4</f>
        <v>#DIV/0!</v>
      </c>
      <c r="J75" s="60">
        <v>14.5</v>
      </c>
      <c r="K75" s="54">
        <f>SUM(1-J75/$J$4)/91</f>
        <v>0.01088100539059666</v>
      </c>
      <c r="L75" s="54" t="e">
        <f t="shared" si="81"/>
        <v>#DIV/0!</v>
      </c>
      <c r="M75" s="56" t="e">
        <f>M$4*L75/L$4</f>
        <v>#DIV/0!</v>
      </c>
      <c r="N75" s="56" t="e">
        <f t="shared" si="82"/>
        <v>#DIV/0!</v>
      </c>
      <c r="O75" s="55">
        <v>60</v>
      </c>
    </row>
    <row r="76" spans="1:15" ht="21" customHeight="1">
      <c r="A76" s="23" t="s">
        <v>136</v>
      </c>
      <c r="B76" s="30">
        <f>VLOOKUP(A76,'[1]Sheet1'!$B:$AX,49,0)</f>
        <v>18</v>
      </c>
      <c r="C76" s="31">
        <f aca="true" t="shared" si="85" ref="C76:G76">B76/B$4</f>
        <v>0.005122367672168469</v>
      </c>
      <c r="D76" s="25">
        <v>18</v>
      </c>
      <c r="E76" s="26">
        <f t="shared" si="85"/>
        <v>0.017804154302670624</v>
      </c>
      <c r="F76" s="27">
        <v>4</v>
      </c>
      <c r="G76" s="26">
        <f t="shared" si="85"/>
        <v>0.03076923076923077</v>
      </c>
      <c r="H76" s="27"/>
      <c r="I76" s="26" t="e">
        <f>H76/H$4</f>
        <v>#DIV/0!</v>
      </c>
      <c r="J76" s="60">
        <v>18</v>
      </c>
      <c r="K76" s="54">
        <f>SUM(1-J76/$J$4)/91</f>
        <v>0.01085493507373803</v>
      </c>
      <c r="L76" s="54" t="e">
        <f t="shared" si="81"/>
        <v>#DIV/0!</v>
      </c>
      <c r="M76" s="56" t="e">
        <f>M$4*L76/L$4</f>
        <v>#DIV/0!</v>
      </c>
      <c r="N76" s="56" t="e">
        <f t="shared" si="82"/>
        <v>#DIV/0!</v>
      </c>
      <c r="O76" s="55">
        <v>115</v>
      </c>
    </row>
    <row r="77" spans="1:15" ht="21" customHeight="1">
      <c r="A77" s="45" t="s">
        <v>45</v>
      </c>
      <c r="B77" s="29">
        <f>VLOOKUP(A77,'[1]Sheet1'!$B:$AX,49,0)</f>
        <v>32</v>
      </c>
      <c r="C77" s="32">
        <f aca="true" t="shared" si="86" ref="C77:G77">B77/B$4</f>
        <v>0.00910643141718839</v>
      </c>
      <c r="D77" s="33">
        <v>32</v>
      </c>
      <c r="E77" s="34">
        <f t="shared" si="86"/>
        <v>0.03165182987141444</v>
      </c>
      <c r="F77" s="35"/>
      <c r="G77" s="34">
        <f t="shared" si="86"/>
        <v>0</v>
      </c>
      <c r="H77" s="35"/>
      <c r="I77" s="34" t="e">
        <f>H77/H$4</f>
        <v>#DIV/0!</v>
      </c>
      <c r="J77" s="57">
        <v>13.4</v>
      </c>
      <c r="K77" s="57">
        <f>SUM(1-J77/$J$4)/91</f>
        <v>0.01088919891875223</v>
      </c>
      <c r="L77" s="57" t="e">
        <f t="shared" si="81"/>
        <v>#DIV/0!</v>
      </c>
      <c r="M77" s="58" t="e">
        <f>M$4*L77/L$4</f>
        <v>#DIV/0!</v>
      </c>
      <c r="N77" s="58" t="e">
        <f t="shared" si="82"/>
        <v>#DIV/0!</v>
      </c>
      <c r="O77" s="59">
        <v>82</v>
      </c>
    </row>
    <row r="78" spans="1:15" ht="21" customHeight="1">
      <c r="A78" s="45" t="s">
        <v>46</v>
      </c>
      <c r="B78" s="29">
        <f>VLOOKUP(A78,'[1]Sheet1'!$B:$AX,49,0)</f>
        <v>21</v>
      </c>
      <c r="C78" s="32">
        <f aca="true" t="shared" si="87" ref="C78:G78">B78/B$4</f>
        <v>0.00597609561752988</v>
      </c>
      <c r="D78" s="33">
        <v>21</v>
      </c>
      <c r="E78" s="34">
        <f t="shared" si="87"/>
        <v>0.020771513353115726</v>
      </c>
      <c r="F78" s="35"/>
      <c r="G78" s="34">
        <f t="shared" si="87"/>
        <v>0</v>
      </c>
      <c r="H78" s="35"/>
      <c r="I78" s="34" t="e">
        <f>H78/H$4</f>
        <v>#DIV/0!</v>
      </c>
      <c r="J78" s="57">
        <v>13.3</v>
      </c>
      <c r="K78" s="57">
        <f>SUM(1-J78/$J$4)/91</f>
        <v>0.01088994378494819</v>
      </c>
      <c r="L78" s="57" t="e">
        <f t="shared" si="81"/>
        <v>#DIV/0!</v>
      </c>
      <c r="M78" s="58" t="e">
        <f>M$4*L78/L$4</f>
        <v>#DIV/0!</v>
      </c>
      <c r="N78" s="58" t="e">
        <f t="shared" si="82"/>
        <v>#DIV/0!</v>
      </c>
      <c r="O78" s="59">
        <v>69</v>
      </c>
    </row>
    <row r="79" spans="1:15" ht="21" customHeight="1">
      <c r="A79" s="23" t="s">
        <v>19</v>
      </c>
      <c r="B79" s="23"/>
      <c r="C79" s="31"/>
      <c r="D79" s="25"/>
      <c r="E79" s="26"/>
      <c r="F79" s="27"/>
      <c r="G79" s="26"/>
      <c r="H79" s="28"/>
      <c r="I79" s="26"/>
      <c r="J79" s="60"/>
      <c r="K79" s="54"/>
      <c r="L79" s="54"/>
      <c r="M79" s="56"/>
      <c r="N79" s="56"/>
      <c r="O79" s="55"/>
    </row>
    <row r="80" spans="1:15" ht="21" customHeight="1">
      <c r="A80" s="23" t="s">
        <v>137</v>
      </c>
      <c r="B80" s="23">
        <v>40</v>
      </c>
      <c r="C80" s="31">
        <f aca="true" t="shared" si="88" ref="C80:G80">B80/B$4</f>
        <v>0.011383039271485486</v>
      </c>
      <c r="D80" s="25">
        <v>1</v>
      </c>
      <c r="E80" s="26">
        <f t="shared" si="88"/>
        <v>0.0009891196834817012</v>
      </c>
      <c r="F80" s="27"/>
      <c r="G80" s="26">
        <f t="shared" si="88"/>
        <v>0</v>
      </c>
      <c r="H80" s="27"/>
      <c r="I80" s="26" t="e">
        <f>H80/H$4</f>
        <v>#DIV/0!</v>
      </c>
      <c r="J80" s="60">
        <v>21.7</v>
      </c>
      <c r="K80" s="54">
        <f>SUM(1-J80/$J$4)/91</f>
        <v>0.010827375024487476</v>
      </c>
      <c r="L80" s="54" t="e">
        <f aca="true" t="shared" si="89" ref="L80:L84">E80*0.4+G80*0.2+I80*0.2+K80*0.2</f>
        <v>#DIV/0!</v>
      </c>
      <c r="M80" s="56" t="e">
        <f>M$4*L80/L$4</f>
        <v>#DIV/0!</v>
      </c>
      <c r="N80" s="56" t="e">
        <f aca="true" t="shared" si="90" ref="N80:N84">ROUND(M80,0)</f>
        <v>#DIV/0!</v>
      </c>
      <c r="O80" s="55">
        <v>13</v>
      </c>
    </row>
    <row r="81" spans="1:15" ht="21" customHeight="1">
      <c r="A81" s="45" t="s">
        <v>47</v>
      </c>
      <c r="B81" s="29">
        <f>VLOOKUP(A81,'[1]Sheet1'!$B:$AX,49,0)</f>
        <v>16</v>
      </c>
      <c r="C81" s="32">
        <f aca="true" t="shared" si="91" ref="C81:G81">B81/B$4</f>
        <v>0.004553215708594195</v>
      </c>
      <c r="D81" s="33">
        <v>16</v>
      </c>
      <c r="E81" s="34">
        <f t="shared" si="91"/>
        <v>0.01582591493570722</v>
      </c>
      <c r="F81" s="35"/>
      <c r="G81" s="34">
        <f t="shared" si="91"/>
        <v>0</v>
      </c>
      <c r="H81" s="35"/>
      <c r="I81" s="34" t="e">
        <f>H81/H$4</f>
        <v>#DIV/0!</v>
      </c>
      <c r="J81" s="57">
        <v>12.9</v>
      </c>
      <c r="K81" s="57">
        <f>SUM(1-J81/$J$4)/91</f>
        <v>0.010892923249732034</v>
      </c>
      <c r="L81" s="57" t="e">
        <f t="shared" si="89"/>
        <v>#DIV/0!</v>
      </c>
      <c r="M81" s="58" t="e">
        <f>M$4*L81/L$4</f>
        <v>#DIV/0!</v>
      </c>
      <c r="N81" s="58" t="e">
        <f t="shared" si="90"/>
        <v>#DIV/0!</v>
      </c>
      <c r="O81" s="59">
        <v>43</v>
      </c>
    </row>
    <row r="82" spans="1:15" ht="21" customHeight="1">
      <c r="A82" s="45" t="s">
        <v>48</v>
      </c>
      <c r="B82" s="29">
        <f>VLOOKUP(A82,'[1]Sheet1'!$B:$AX,49,0)</f>
        <v>19</v>
      </c>
      <c r="C82" s="32">
        <f aca="true" t="shared" si="92" ref="C82:G82">B82/B$4</f>
        <v>0.005406943653955606</v>
      </c>
      <c r="D82" s="33">
        <v>19</v>
      </c>
      <c r="E82" s="34">
        <f t="shared" si="92"/>
        <v>0.018793273986152326</v>
      </c>
      <c r="F82" s="35">
        <v>4</v>
      </c>
      <c r="G82" s="34">
        <f t="shared" si="92"/>
        <v>0.03076923076923077</v>
      </c>
      <c r="H82" s="35"/>
      <c r="I82" s="34" t="e">
        <f>H82/H$4</f>
        <v>#DIV/0!</v>
      </c>
      <c r="J82" s="57">
        <v>11.7</v>
      </c>
      <c r="K82" s="57">
        <f>SUM(1-J82/$J$4)/91</f>
        <v>0.010901861644083565</v>
      </c>
      <c r="L82" s="57" t="e">
        <f t="shared" si="89"/>
        <v>#DIV/0!</v>
      </c>
      <c r="M82" s="58" t="e">
        <f>M$4*L82/L$4</f>
        <v>#DIV/0!</v>
      </c>
      <c r="N82" s="58" t="e">
        <f t="shared" si="90"/>
        <v>#DIV/0!</v>
      </c>
      <c r="O82" s="59">
        <v>102</v>
      </c>
    </row>
    <row r="83" spans="1:15" ht="21" customHeight="1">
      <c r="A83" s="45" t="s">
        <v>49</v>
      </c>
      <c r="B83" s="29">
        <f>VLOOKUP(A83,'[1]Sheet1'!$B:$AX,49,0)</f>
        <v>11</v>
      </c>
      <c r="C83" s="32">
        <f aca="true" t="shared" si="93" ref="C83:G83">B83/B$4</f>
        <v>0.003130335799658509</v>
      </c>
      <c r="D83" s="33">
        <v>11</v>
      </c>
      <c r="E83" s="34">
        <f t="shared" si="93"/>
        <v>0.010880316518298714</v>
      </c>
      <c r="F83" s="35">
        <v>8</v>
      </c>
      <c r="G83" s="34">
        <f t="shared" si="93"/>
        <v>0.06153846153846154</v>
      </c>
      <c r="H83" s="35"/>
      <c r="I83" s="34" t="e">
        <f>H83/H$4</f>
        <v>#DIV/0!</v>
      </c>
      <c r="J83" s="57">
        <v>14.9</v>
      </c>
      <c r="K83" s="57">
        <f>SUM(1-J83/$J$4)/91</f>
        <v>0.010878025925812817</v>
      </c>
      <c r="L83" s="57" t="e">
        <f t="shared" si="89"/>
        <v>#DIV/0!</v>
      </c>
      <c r="M83" s="58" t="e">
        <f>M$4*L83/L$4</f>
        <v>#DIV/0!</v>
      </c>
      <c r="N83" s="58" t="e">
        <f t="shared" si="90"/>
        <v>#DIV/0!</v>
      </c>
      <c r="O83" s="59">
        <v>135</v>
      </c>
    </row>
    <row r="84" spans="1:15" ht="21" customHeight="1">
      <c r="A84" s="45" t="s">
        <v>50</v>
      </c>
      <c r="B84" s="29">
        <f>VLOOKUP(A84,'[1]Sheet1'!$B:$AX,49,0)</f>
        <v>16</v>
      </c>
      <c r="C84" s="32">
        <f aca="true" t="shared" si="94" ref="C84:G84">B84/B$4</f>
        <v>0.004553215708594195</v>
      </c>
      <c r="D84" s="33">
        <v>16</v>
      </c>
      <c r="E84" s="34">
        <f t="shared" si="94"/>
        <v>0.01582591493570722</v>
      </c>
      <c r="F84" s="35"/>
      <c r="G84" s="34">
        <f t="shared" si="94"/>
        <v>0</v>
      </c>
      <c r="H84" s="35"/>
      <c r="I84" s="34" t="e">
        <f>H84/H$4</f>
        <v>#DIV/0!</v>
      </c>
      <c r="J84" s="57">
        <v>14.7</v>
      </c>
      <c r="K84" s="57">
        <f>SUM(1-J84/$J$4)/91</f>
        <v>0.010879515658204738</v>
      </c>
      <c r="L84" s="57" t="e">
        <f t="shared" si="89"/>
        <v>#DIV/0!</v>
      </c>
      <c r="M84" s="58" t="e">
        <f>M$4*L84/L$4</f>
        <v>#DIV/0!</v>
      </c>
      <c r="N84" s="58" t="e">
        <f t="shared" si="90"/>
        <v>#DIV/0!</v>
      </c>
      <c r="O84" s="59">
        <v>44</v>
      </c>
    </row>
    <row r="85" spans="1:15" ht="21" customHeight="1">
      <c r="A85" s="23" t="s">
        <v>20</v>
      </c>
      <c r="B85" s="23"/>
      <c r="C85" s="31"/>
      <c r="D85" s="25"/>
      <c r="E85" s="26"/>
      <c r="F85" s="27"/>
      <c r="G85" s="26"/>
      <c r="H85" s="28"/>
      <c r="I85" s="26"/>
      <c r="J85" s="61"/>
      <c r="K85" s="54"/>
      <c r="L85" s="54"/>
      <c r="M85" s="56"/>
      <c r="N85" s="56"/>
      <c r="O85" s="55"/>
    </row>
    <row r="86" spans="1:15" ht="21" customHeight="1">
      <c r="A86" s="23" t="s">
        <v>138</v>
      </c>
      <c r="B86" s="30">
        <f>VLOOKUP(A86,'[1]Sheet1'!$B:$AX,49,0)</f>
        <v>7</v>
      </c>
      <c r="C86" s="31">
        <f aca="true" t="shared" si="95" ref="C86:G86">B86/B$4</f>
        <v>0.00199203187250996</v>
      </c>
      <c r="D86" s="25">
        <v>7</v>
      </c>
      <c r="E86" s="26">
        <f t="shared" si="95"/>
        <v>0.006923837784371909</v>
      </c>
      <c r="F86" s="27"/>
      <c r="G86" s="26">
        <f t="shared" si="95"/>
        <v>0</v>
      </c>
      <c r="H86" s="27"/>
      <c r="I86" s="26" t="e">
        <f>H86/H$4</f>
        <v>#DIV/0!</v>
      </c>
      <c r="J86" s="60">
        <v>22.7</v>
      </c>
      <c r="K86" s="54">
        <f>SUM(1-J86/$J$4)/91</f>
        <v>0.010819926362527868</v>
      </c>
      <c r="L86" s="54" t="e">
        <f>E86*0.4+G86*0.2+I86*0.2+K86*0.2</f>
        <v>#DIV/0!</v>
      </c>
      <c r="M86" s="56" t="e">
        <f>M$4*L86/L$4</f>
        <v>#DIV/0!</v>
      </c>
      <c r="N86" s="56" t="e">
        <f aca="true" t="shared" si="96" ref="N86:N93">ROUND(M86,0)</f>
        <v>#DIV/0!</v>
      </c>
      <c r="O86" s="55">
        <v>41</v>
      </c>
    </row>
    <row r="87" spans="1:15" ht="21" customHeight="1">
      <c r="A87" s="23" t="s">
        <v>139</v>
      </c>
      <c r="B87" s="30">
        <f>VLOOKUP(A87,'[1]Sheet1'!$B:$AX,49,0)</f>
        <v>13</v>
      </c>
      <c r="C87" s="31">
        <f aca="true" t="shared" si="97" ref="C87:G87">B87/B$4</f>
        <v>0.003699487763232783</v>
      </c>
      <c r="D87" s="25">
        <v>13</v>
      </c>
      <c r="E87" s="26">
        <f t="shared" si="97"/>
        <v>0.012858555885262116</v>
      </c>
      <c r="F87" s="27"/>
      <c r="G87" s="26">
        <f t="shared" si="97"/>
        <v>0</v>
      </c>
      <c r="H87" s="27"/>
      <c r="I87" s="26" t="e">
        <f>H87/H$4</f>
        <v>#DIV/0!</v>
      </c>
      <c r="J87" s="61">
        <v>15</v>
      </c>
      <c r="K87" s="54">
        <f>SUM(1-J87/$J$4)/91</f>
        <v>0.010877281059616856</v>
      </c>
      <c r="L87" s="54" t="e">
        <f aca="true" t="shared" si="98" ref="L87:L93">E87*0.4+G87*0.2+I87*0.2+K87*0.2</f>
        <v>#DIV/0!</v>
      </c>
      <c r="M87" s="56" t="e">
        <f>M$4*L87/L$4</f>
        <v>#DIV/0!</v>
      </c>
      <c r="N87" s="56" t="e">
        <f t="shared" si="96"/>
        <v>#DIV/0!</v>
      </c>
      <c r="O87" s="55">
        <v>43</v>
      </c>
    </row>
    <row r="88" spans="1:15" ht="21" customHeight="1">
      <c r="A88" s="23" t="s">
        <v>140</v>
      </c>
      <c r="B88" s="30">
        <f>VLOOKUP(A88,'[1]Sheet1'!$B:$AX,49,0)</f>
        <v>12</v>
      </c>
      <c r="C88" s="31">
        <f aca="true" t="shared" si="99" ref="C88:G88">B88/B$4</f>
        <v>0.003414911781445646</v>
      </c>
      <c r="D88" s="25">
        <v>12</v>
      </c>
      <c r="E88" s="26">
        <f t="shared" si="99"/>
        <v>0.011869436201780416</v>
      </c>
      <c r="F88" s="27"/>
      <c r="G88" s="26">
        <f t="shared" si="99"/>
        <v>0</v>
      </c>
      <c r="H88" s="27"/>
      <c r="I88" s="26" t="e">
        <f>H88/H$4</f>
        <v>#DIV/0!</v>
      </c>
      <c r="J88" s="60">
        <v>18.3</v>
      </c>
      <c r="K88" s="54">
        <f>SUM(1-J88/$J$4)/91</f>
        <v>0.010852700475150147</v>
      </c>
      <c r="L88" s="54" t="e">
        <f t="shared" si="98"/>
        <v>#DIV/0!</v>
      </c>
      <c r="M88" s="56" t="e">
        <f>M$4*L88/L$4</f>
        <v>#DIV/0!</v>
      </c>
      <c r="N88" s="56" t="e">
        <f t="shared" si="96"/>
        <v>#DIV/0!</v>
      </c>
      <c r="O88" s="55">
        <v>38</v>
      </c>
    </row>
    <row r="89" spans="1:15" ht="21" customHeight="1">
      <c r="A89" s="23" t="s">
        <v>141</v>
      </c>
      <c r="B89" s="30">
        <f>VLOOKUP(A89,'[1]Sheet1'!$B:$AX,49,0)</f>
        <v>6</v>
      </c>
      <c r="C89" s="31">
        <f aca="true" t="shared" si="100" ref="C89:G89">B89/B$4</f>
        <v>0.001707455890722823</v>
      </c>
      <c r="D89" s="25">
        <v>6</v>
      </c>
      <c r="E89" s="26">
        <f t="shared" si="100"/>
        <v>0.005934718100890208</v>
      </c>
      <c r="F89" s="27"/>
      <c r="G89" s="26">
        <f t="shared" si="100"/>
        <v>0</v>
      </c>
      <c r="H89" s="27"/>
      <c r="I89" s="26" t="e">
        <f>H89/H$4</f>
        <v>#DIV/0!</v>
      </c>
      <c r="J89" s="60">
        <v>18.8</v>
      </c>
      <c r="K89" s="54">
        <f>SUM(1-J89/$J$4)/91</f>
        <v>0.010848976144170342</v>
      </c>
      <c r="L89" s="54" t="e">
        <f t="shared" si="98"/>
        <v>#DIV/0!</v>
      </c>
      <c r="M89" s="56" t="e">
        <f>M$4*L89/L$4</f>
        <v>#DIV/0!</v>
      </c>
      <c r="N89" s="56" t="e">
        <f t="shared" si="96"/>
        <v>#DIV/0!</v>
      </c>
      <c r="O89" s="55">
        <v>30</v>
      </c>
    </row>
    <row r="90" spans="1:15" ht="21" customHeight="1">
      <c r="A90" s="23" t="s">
        <v>142</v>
      </c>
      <c r="B90" s="30">
        <f>VLOOKUP(A90,'[1]Sheet1'!$B:$AX,49,0)</f>
        <v>8</v>
      </c>
      <c r="C90" s="31">
        <f aca="true" t="shared" si="101" ref="C90:G90">B90/B$4</f>
        <v>0.0022766078542970974</v>
      </c>
      <c r="D90" s="25">
        <v>8</v>
      </c>
      <c r="E90" s="26">
        <f t="shared" si="101"/>
        <v>0.00791295746785361</v>
      </c>
      <c r="F90" s="27"/>
      <c r="G90" s="26">
        <f t="shared" si="101"/>
        <v>0</v>
      </c>
      <c r="H90" s="27"/>
      <c r="I90" s="26" t="e">
        <f>H90/H$4</f>
        <v>#DIV/0!</v>
      </c>
      <c r="J90" s="60">
        <v>24.3</v>
      </c>
      <c r="K90" s="54">
        <f>SUM(1-J90/$J$4)/91</f>
        <v>0.010808008503392494</v>
      </c>
      <c r="L90" s="54" t="e">
        <f t="shared" si="98"/>
        <v>#DIV/0!</v>
      </c>
      <c r="M90" s="56" t="e">
        <f>M$4*L90/L$4</f>
        <v>#DIV/0!</v>
      </c>
      <c r="N90" s="56" t="e">
        <f t="shared" si="96"/>
        <v>#DIV/0!</v>
      </c>
      <c r="O90" s="55">
        <v>44</v>
      </c>
    </row>
    <row r="91" spans="1:15" ht="21" customHeight="1">
      <c r="A91" s="45" t="s">
        <v>51</v>
      </c>
      <c r="B91" s="29">
        <f>VLOOKUP(A91,'[1]Sheet1'!$B:$AX,49,0)</f>
        <v>16</v>
      </c>
      <c r="C91" s="32">
        <f aca="true" t="shared" si="102" ref="C91:G91">B91/B$4</f>
        <v>0.004553215708594195</v>
      </c>
      <c r="D91" s="33">
        <v>17</v>
      </c>
      <c r="E91" s="34">
        <f t="shared" si="102"/>
        <v>0.016815034619188922</v>
      </c>
      <c r="F91" s="35">
        <v>6</v>
      </c>
      <c r="G91" s="34">
        <f t="shared" si="102"/>
        <v>0.046153846153846156</v>
      </c>
      <c r="H91" s="35"/>
      <c r="I91" s="34" t="e">
        <f>H91/H$4</f>
        <v>#DIV/0!</v>
      </c>
      <c r="J91" s="57">
        <v>17.5</v>
      </c>
      <c r="K91" s="57">
        <f>SUM(1-J91/$J$4)/91</f>
        <v>0.010858659404717834</v>
      </c>
      <c r="L91" s="57" t="e">
        <f t="shared" si="98"/>
        <v>#DIV/0!</v>
      </c>
      <c r="M91" s="58" t="e">
        <f>M$4*L91/L$4</f>
        <v>#DIV/0!</v>
      </c>
      <c r="N91" s="58" t="e">
        <f t="shared" si="96"/>
        <v>#DIV/0!</v>
      </c>
      <c r="O91" s="59">
        <v>159</v>
      </c>
    </row>
    <row r="92" spans="1:15" ht="21" customHeight="1">
      <c r="A92" s="45" t="s">
        <v>52</v>
      </c>
      <c r="B92" s="29">
        <f>VLOOKUP(A92,'[1]Sheet1'!$B:$AX,49,0)</f>
        <v>9</v>
      </c>
      <c r="C92" s="32">
        <f aca="true" t="shared" si="103" ref="C92:G92">B92/B$4</f>
        <v>0.0025611838360842347</v>
      </c>
      <c r="D92" s="33">
        <v>9</v>
      </c>
      <c r="E92" s="34">
        <f t="shared" si="103"/>
        <v>0.008902077151335312</v>
      </c>
      <c r="F92" s="35"/>
      <c r="G92" s="34">
        <f t="shared" si="103"/>
        <v>0</v>
      </c>
      <c r="H92" s="35"/>
      <c r="I92" s="34" t="e">
        <f>H92/H$4</f>
        <v>#DIV/0!</v>
      </c>
      <c r="J92" s="57">
        <v>15.5</v>
      </c>
      <c r="K92" s="57">
        <f>SUM(1-J92/$J$4)/91</f>
        <v>0.010873556728637051</v>
      </c>
      <c r="L92" s="57" t="e">
        <f t="shared" si="98"/>
        <v>#DIV/0!</v>
      </c>
      <c r="M92" s="58" t="e">
        <f>M$4*L92/L$4</f>
        <v>#DIV/0!</v>
      </c>
      <c r="N92" s="58" t="e">
        <f t="shared" si="96"/>
        <v>#DIV/0!</v>
      </c>
      <c r="O92" s="59">
        <v>32</v>
      </c>
    </row>
    <row r="93" spans="1:15" ht="21" customHeight="1">
      <c r="A93" s="45" t="s">
        <v>53</v>
      </c>
      <c r="B93" s="29">
        <f>VLOOKUP(A93,'[1]Sheet1'!$B:$AX,49,0)</f>
        <v>7</v>
      </c>
      <c r="C93" s="32">
        <f aca="true" t="shared" si="104" ref="C93:G93">B93/B$4</f>
        <v>0.00199203187250996</v>
      </c>
      <c r="D93" s="33">
        <v>7</v>
      </c>
      <c r="E93" s="34">
        <f t="shared" si="104"/>
        <v>0.006923837784371909</v>
      </c>
      <c r="F93" s="35">
        <v>4</v>
      </c>
      <c r="G93" s="34">
        <f t="shared" si="104"/>
        <v>0.03076923076923077</v>
      </c>
      <c r="H93" s="35"/>
      <c r="I93" s="34" t="e">
        <f>H93/H$4</f>
        <v>#DIV/0!</v>
      </c>
      <c r="J93" s="57">
        <v>16.8</v>
      </c>
      <c r="K93" s="57">
        <f>SUM(1-J93/$J$4)/91</f>
        <v>0.01086387346808956</v>
      </c>
      <c r="L93" s="57" t="e">
        <f t="shared" si="98"/>
        <v>#DIV/0!</v>
      </c>
      <c r="M93" s="58" t="e">
        <f>M$4*L93/L$4</f>
        <v>#DIV/0!</v>
      </c>
      <c r="N93" s="58" t="e">
        <f t="shared" si="96"/>
        <v>#DIV/0!</v>
      </c>
      <c r="O93" s="59">
        <v>80</v>
      </c>
    </row>
    <row r="94" spans="1:15" ht="21" customHeight="1">
      <c r="A94" s="23" t="s">
        <v>21</v>
      </c>
      <c r="B94" s="23"/>
      <c r="C94" s="31"/>
      <c r="D94" s="25"/>
      <c r="E94" s="26"/>
      <c r="F94" s="27"/>
      <c r="G94" s="26"/>
      <c r="H94" s="28"/>
      <c r="I94" s="26"/>
      <c r="J94" s="60"/>
      <c r="K94" s="54"/>
      <c r="L94" s="54"/>
      <c r="M94" s="56"/>
      <c r="N94" s="56"/>
      <c r="O94" s="55"/>
    </row>
    <row r="95" spans="1:15" ht="21" customHeight="1">
      <c r="A95" s="23" t="s">
        <v>143</v>
      </c>
      <c r="B95" s="30">
        <f>VLOOKUP(A95,'[1]Sheet1'!$B:$AX,49,0)</f>
        <v>3</v>
      </c>
      <c r="C95" s="31">
        <f aca="true" t="shared" si="105" ref="C95:G95">B95/B$4</f>
        <v>0.0008537279453614115</v>
      </c>
      <c r="D95" s="25">
        <v>3</v>
      </c>
      <c r="E95" s="26">
        <f t="shared" si="105"/>
        <v>0.002967359050445104</v>
      </c>
      <c r="F95" s="27"/>
      <c r="G95" s="26">
        <f t="shared" si="105"/>
        <v>0</v>
      </c>
      <c r="H95" s="27"/>
      <c r="I95" s="26" t="e">
        <f>H95/H$4</f>
        <v>#DIV/0!</v>
      </c>
      <c r="J95" s="61">
        <v>11.6</v>
      </c>
      <c r="K95" s="54">
        <f>SUM(1-J95/$J$4)/91</f>
        <v>0.010902606510279526</v>
      </c>
      <c r="L95" s="54" t="e">
        <f aca="true" t="shared" si="106" ref="L95:L97">E95*0.4+G95*0.2+I95*0.2+K95*0.2</f>
        <v>#DIV/0!</v>
      </c>
      <c r="M95" s="56" t="e">
        <f>M$4*L95/L$4</f>
        <v>#DIV/0!</v>
      </c>
      <c r="N95" s="56" t="e">
        <f aca="true" t="shared" si="107" ref="N95:N97">ROUND(M95,0)</f>
        <v>#DIV/0!</v>
      </c>
      <c r="O95" s="55">
        <v>18</v>
      </c>
    </row>
    <row r="96" spans="1:15" ht="21" customHeight="1">
      <c r="A96" s="23" t="s">
        <v>95</v>
      </c>
      <c r="B96" s="30">
        <f>VLOOKUP(A96,'[1]Sheet1'!$B:$AX,49,0)</f>
        <v>14</v>
      </c>
      <c r="C96" s="31">
        <f aca="true" t="shared" si="108" ref="C96:G96">B96/B$4</f>
        <v>0.00398406374501992</v>
      </c>
      <c r="D96" s="25">
        <v>14</v>
      </c>
      <c r="E96" s="26">
        <f t="shared" si="108"/>
        <v>0.013847675568743818</v>
      </c>
      <c r="F96" s="27">
        <v>4</v>
      </c>
      <c r="G96" s="26">
        <f t="shared" si="108"/>
        <v>0.03076923076923077</v>
      </c>
      <c r="H96" s="27"/>
      <c r="I96" s="26" t="e">
        <f>H96/H$4</f>
        <v>#DIV/0!</v>
      </c>
      <c r="J96" s="60">
        <v>15.8</v>
      </c>
      <c r="K96" s="54">
        <f>SUM(1-J96/$J$4)/91</f>
        <v>0.010871322130049169</v>
      </c>
      <c r="L96" s="54" t="e">
        <f t="shared" si="106"/>
        <v>#DIV/0!</v>
      </c>
      <c r="M96" s="56" t="e">
        <f>M$4*L96/L$4</f>
        <v>#DIV/0!</v>
      </c>
      <c r="N96" s="56" t="e">
        <f t="shared" si="107"/>
        <v>#DIV/0!</v>
      </c>
      <c r="O96" s="55">
        <v>87</v>
      </c>
    </row>
    <row r="97" spans="1:15" ht="21" customHeight="1">
      <c r="A97" s="45" t="s">
        <v>54</v>
      </c>
      <c r="B97" s="29">
        <f>VLOOKUP(A97,'[1]Sheet1'!$B:$AX,49,0)</f>
        <v>20</v>
      </c>
      <c r="C97" s="32">
        <f aca="true" t="shared" si="109" ref="C97:G97">B97/B$4</f>
        <v>0.005691519635742743</v>
      </c>
      <c r="D97" s="33">
        <v>20</v>
      </c>
      <c r="E97" s="34">
        <f t="shared" si="109"/>
        <v>0.019782393669634024</v>
      </c>
      <c r="F97" s="35"/>
      <c r="G97" s="34">
        <f t="shared" si="109"/>
        <v>0</v>
      </c>
      <c r="H97" s="35"/>
      <c r="I97" s="34" t="e">
        <f>H97/H$4</f>
        <v>#DIV/0!</v>
      </c>
      <c r="J97" s="57">
        <v>13</v>
      </c>
      <c r="K97" s="57">
        <f>SUM(1-J97/$J$4)/91</f>
        <v>0.010892178383536073</v>
      </c>
      <c r="L97" s="57" t="e">
        <f t="shared" si="106"/>
        <v>#DIV/0!</v>
      </c>
      <c r="M97" s="58" t="e">
        <f>M$4*L97/L$4</f>
        <v>#DIV/0!</v>
      </c>
      <c r="N97" s="58" t="e">
        <f t="shared" si="107"/>
        <v>#DIV/0!</v>
      </c>
      <c r="O97" s="59">
        <v>51</v>
      </c>
    </row>
    <row r="98" spans="1:15" ht="21" customHeight="1">
      <c r="A98" s="23" t="s">
        <v>22</v>
      </c>
      <c r="B98" s="23"/>
      <c r="C98" s="31"/>
      <c r="D98" s="25"/>
      <c r="E98" s="26"/>
      <c r="F98" s="27"/>
      <c r="G98" s="26"/>
      <c r="H98" s="28"/>
      <c r="I98" s="26"/>
      <c r="J98" s="60"/>
      <c r="K98" s="54"/>
      <c r="L98" s="54"/>
      <c r="M98" s="56"/>
      <c r="N98" s="56"/>
      <c r="O98" s="55"/>
    </row>
    <row r="99" spans="1:15" ht="21" customHeight="1">
      <c r="A99" s="23" t="s">
        <v>96</v>
      </c>
      <c r="B99" s="23">
        <v>1678</v>
      </c>
      <c r="C99" s="31">
        <f aca="true" t="shared" si="110" ref="C99:G99">B99/B$4</f>
        <v>0.47751849743881614</v>
      </c>
      <c r="D99" s="25">
        <v>13</v>
      </c>
      <c r="E99" s="26">
        <f t="shared" si="110"/>
        <v>0.012858555885262116</v>
      </c>
      <c r="F99" s="27"/>
      <c r="G99" s="26">
        <f t="shared" si="110"/>
        <v>0</v>
      </c>
      <c r="H99" s="27"/>
      <c r="I99" s="26" t="e">
        <f>H99/H$4</f>
        <v>#DIV/0!</v>
      </c>
      <c r="J99" s="60">
        <v>14.8</v>
      </c>
      <c r="K99" s="54">
        <f>SUM(1-J99/$J$4)/91</f>
        <v>0.010878770792008777</v>
      </c>
      <c r="L99" s="54" t="e">
        <f aca="true" t="shared" si="111" ref="L99:L104">E99*0.4+G99*0.2+I99*0.2+K99*0.2</f>
        <v>#DIV/0!</v>
      </c>
      <c r="M99" s="56" t="e">
        <f>M$4*L99/L$4</f>
        <v>#DIV/0!</v>
      </c>
      <c r="N99" s="56" t="e">
        <f aca="true" t="shared" si="112" ref="N99:N104">ROUND(M99,0)</f>
        <v>#DIV/0!</v>
      </c>
      <c r="O99" s="55">
        <v>66</v>
      </c>
    </row>
    <row r="100" spans="1:15" ht="21" customHeight="1">
      <c r="A100" s="23" t="s">
        <v>97</v>
      </c>
      <c r="B100" s="30">
        <f>VLOOKUP(A100,'[1]Sheet1'!$B:$AX,49,0)</f>
        <v>2</v>
      </c>
      <c r="C100" s="31">
        <f aca="true" t="shared" si="113" ref="C100:G100">B100/B$4</f>
        <v>0.0005691519635742744</v>
      </c>
      <c r="D100" s="25">
        <v>2</v>
      </c>
      <c r="E100" s="26">
        <f t="shared" si="113"/>
        <v>0.0019782393669634025</v>
      </c>
      <c r="F100" s="27"/>
      <c r="G100" s="26">
        <f t="shared" si="113"/>
        <v>0</v>
      </c>
      <c r="H100" s="27"/>
      <c r="I100" s="26" t="e">
        <f>H100/H$4</f>
        <v>#DIV/0!</v>
      </c>
      <c r="J100" s="61">
        <v>10.9</v>
      </c>
      <c r="K100" s="54">
        <f>SUM(1-J100/$J$4)/91</f>
        <v>0.010907820573651252</v>
      </c>
      <c r="L100" s="54" t="e">
        <f t="shared" si="111"/>
        <v>#DIV/0!</v>
      </c>
      <c r="M100" s="56" t="e">
        <f>M$4*L100/L$4</f>
        <v>#DIV/0!</v>
      </c>
      <c r="N100" s="56" t="e">
        <f t="shared" si="112"/>
        <v>#DIV/0!</v>
      </c>
      <c r="O100" s="55">
        <v>19</v>
      </c>
    </row>
    <row r="101" spans="1:15" ht="21" customHeight="1">
      <c r="A101" s="23" t="s">
        <v>144</v>
      </c>
      <c r="B101" s="30">
        <f>VLOOKUP(A101,'[1]Sheet1'!$B:$AX,49,0)</f>
        <v>7</v>
      </c>
      <c r="C101" s="31">
        <f aca="true" t="shared" si="114" ref="C101:G101">B101/B$4</f>
        <v>0.00199203187250996</v>
      </c>
      <c r="D101" s="25">
        <v>7</v>
      </c>
      <c r="E101" s="26">
        <f t="shared" si="114"/>
        <v>0.006923837784371909</v>
      </c>
      <c r="F101" s="27"/>
      <c r="G101" s="26">
        <f t="shared" si="114"/>
        <v>0</v>
      </c>
      <c r="H101" s="27"/>
      <c r="I101" s="26" t="e">
        <f>H101/H$4</f>
        <v>#DIV/0!</v>
      </c>
      <c r="J101" s="60">
        <v>16</v>
      </c>
      <c r="K101" s="54">
        <f>SUM(1-J101/$J$4)/91</f>
        <v>0.010869832397657247</v>
      </c>
      <c r="L101" s="54" t="e">
        <f t="shared" si="111"/>
        <v>#DIV/0!</v>
      </c>
      <c r="M101" s="56" t="e">
        <f>M$4*L101/L$4</f>
        <v>#DIV/0!</v>
      </c>
      <c r="N101" s="56" t="e">
        <f t="shared" si="112"/>
        <v>#DIV/0!</v>
      </c>
      <c r="O101" s="55">
        <v>45</v>
      </c>
    </row>
    <row r="102" spans="1:15" ht="21" customHeight="1">
      <c r="A102" s="45" t="s">
        <v>55</v>
      </c>
      <c r="B102" s="29">
        <f>VLOOKUP(A102,'[1]Sheet1'!$B:$AX,49,0)</f>
        <v>25</v>
      </c>
      <c r="C102" s="32">
        <f aca="true" t="shared" si="115" ref="C102:G102">B102/B$4</f>
        <v>0.0071143995446784295</v>
      </c>
      <c r="D102" s="33">
        <v>25</v>
      </c>
      <c r="E102" s="34">
        <f t="shared" si="115"/>
        <v>0.024727992087042534</v>
      </c>
      <c r="F102" s="35"/>
      <c r="G102" s="34">
        <f t="shared" si="115"/>
        <v>0</v>
      </c>
      <c r="H102" s="35"/>
      <c r="I102" s="34" t="e">
        <f>H102/H$4</f>
        <v>#DIV/0!</v>
      </c>
      <c r="J102" s="57">
        <v>14.1</v>
      </c>
      <c r="K102" s="57">
        <f>SUM(1-J102/$J$4)/91</f>
        <v>0.010883984855380504</v>
      </c>
      <c r="L102" s="57" t="e">
        <f t="shared" si="111"/>
        <v>#DIV/0!</v>
      </c>
      <c r="M102" s="58" t="e">
        <f>M$4*L102/L$4</f>
        <v>#DIV/0!</v>
      </c>
      <c r="N102" s="58" t="e">
        <f t="shared" si="112"/>
        <v>#DIV/0!</v>
      </c>
      <c r="O102" s="59">
        <v>97</v>
      </c>
    </row>
    <row r="103" spans="1:15" ht="21" customHeight="1">
      <c r="A103" s="45" t="s">
        <v>56</v>
      </c>
      <c r="B103" s="29">
        <f>VLOOKUP(A103,'[1]Sheet1'!$B:$AX,49,0)</f>
        <v>17</v>
      </c>
      <c r="C103" s="32">
        <f aca="true" t="shared" si="116" ref="C103:G103">B103/B$4</f>
        <v>0.004837791690381332</v>
      </c>
      <c r="D103" s="33">
        <v>17</v>
      </c>
      <c r="E103" s="34">
        <f t="shared" si="116"/>
        <v>0.016815034619188922</v>
      </c>
      <c r="F103" s="35"/>
      <c r="G103" s="34">
        <f t="shared" si="116"/>
        <v>0</v>
      </c>
      <c r="H103" s="35"/>
      <c r="I103" s="34" t="e">
        <f>H103/H$4</f>
        <v>#DIV/0!</v>
      </c>
      <c r="J103" s="57">
        <v>14.5</v>
      </c>
      <c r="K103" s="57">
        <f>SUM(1-J103/$J$4)/91</f>
        <v>0.01088100539059666</v>
      </c>
      <c r="L103" s="57" t="e">
        <f t="shared" si="111"/>
        <v>#DIV/0!</v>
      </c>
      <c r="M103" s="58" t="e">
        <f>M$4*L103/L$4</f>
        <v>#DIV/0!</v>
      </c>
      <c r="N103" s="58" t="e">
        <f t="shared" si="112"/>
        <v>#DIV/0!</v>
      </c>
      <c r="O103" s="59">
        <v>67</v>
      </c>
    </row>
    <row r="104" spans="1:15" ht="21" customHeight="1">
      <c r="A104" s="45" t="s">
        <v>57</v>
      </c>
      <c r="B104" s="29">
        <f>VLOOKUP(A104,'[1]Sheet1'!$B:$AX,49,0)</f>
        <v>10</v>
      </c>
      <c r="C104" s="32">
        <f aca="true" t="shared" si="117" ref="C104:G104">B104/B$4</f>
        <v>0.0028457598178713715</v>
      </c>
      <c r="D104" s="33">
        <v>10</v>
      </c>
      <c r="E104" s="34">
        <f t="shared" si="117"/>
        <v>0.009891196834817012</v>
      </c>
      <c r="F104" s="35"/>
      <c r="G104" s="34">
        <f t="shared" si="117"/>
        <v>0</v>
      </c>
      <c r="H104" s="35"/>
      <c r="I104" s="34" t="e">
        <f>H104/H$4</f>
        <v>#DIV/0!</v>
      </c>
      <c r="J104" s="57">
        <v>11.8</v>
      </c>
      <c r="K104" s="57">
        <f>SUM(1-J104/$J$4)/91</f>
        <v>0.010901116777887604</v>
      </c>
      <c r="L104" s="57" t="e">
        <f t="shared" si="111"/>
        <v>#DIV/0!</v>
      </c>
      <c r="M104" s="58" t="e">
        <f>M$4*L104/L$4</f>
        <v>#DIV/0!</v>
      </c>
      <c r="N104" s="58" t="e">
        <f t="shared" si="112"/>
        <v>#DIV/0!</v>
      </c>
      <c r="O104" s="59">
        <v>48</v>
      </c>
    </row>
    <row r="105" spans="1:15" ht="21" customHeight="1">
      <c r="A105" s="23" t="s">
        <v>23</v>
      </c>
      <c r="B105" s="23"/>
      <c r="C105" s="31"/>
      <c r="D105" s="25"/>
      <c r="E105" s="26"/>
      <c r="F105" s="27"/>
      <c r="G105" s="26"/>
      <c r="H105" s="28"/>
      <c r="I105" s="26"/>
      <c r="J105" s="60"/>
      <c r="K105" s="54"/>
      <c r="L105" s="54"/>
      <c r="M105" s="56"/>
      <c r="N105" s="56"/>
      <c r="O105" s="55"/>
    </row>
    <row r="106" spans="1:15" ht="21" customHeight="1">
      <c r="A106" s="23" t="s">
        <v>145</v>
      </c>
      <c r="B106" s="23">
        <v>144</v>
      </c>
      <c r="C106" s="31">
        <f aca="true" t="shared" si="118" ref="C106:G106">B106/B$4</f>
        <v>0.040978941377347755</v>
      </c>
      <c r="D106" s="25">
        <v>1</v>
      </c>
      <c r="E106" s="26">
        <f t="shared" si="118"/>
        <v>0.0009891196834817012</v>
      </c>
      <c r="F106" s="27"/>
      <c r="G106" s="26">
        <f t="shared" si="118"/>
        <v>0</v>
      </c>
      <c r="H106" s="27"/>
      <c r="I106" s="26" t="e">
        <f>H106/H$4</f>
        <v>#DIV/0!</v>
      </c>
      <c r="J106" s="60">
        <v>17.6</v>
      </c>
      <c r="K106" s="54">
        <f>SUM(1-J106/$J$4)/91</f>
        <v>0.010857914538521873</v>
      </c>
      <c r="L106" s="54" t="e">
        <f aca="true" t="shared" si="119" ref="L106:L111">E106*0.4+G106*0.2+I106*0.2+K106*0.2</f>
        <v>#DIV/0!</v>
      </c>
      <c r="M106" s="56" t="e">
        <f>M$4*L106/L$4</f>
        <v>#DIV/0!</v>
      </c>
      <c r="N106" s="56" t="e">
        <f aca="true" t="shared" si="120" ref="N106:N111">ROUND(M106,0)</f>
        <v>#DIV/0!</v>
      </c>
      <c r="O106" s="55">
        <v>17</v>
      </c>
    </row>
    <row r="107" spans="1:15" ht="21" customHeight="1">
      <c r="A107" s="64" t="s">
        <v>146</v>
      </c>
      <c r="B107" s="30">
        <f>VLOOKUP(A107,'[1]Sheet1'!$B:$AX,49,0)</f>
        <v>8</v>
      </c>
      <c r="C107" s="31">
        <f aca="true" t="shared" si="121" ref="C107:G107">B107/B$4</f>
        <v>0.0022766078542970974</v>
      </c>
      <c r="D107" s="25">
        <v>8</v>
      </c>
      <c r="E107" s="26">
        <f t="shared" si="121"/>
        <v>0.00791295746785361</v>
      </c>
      <c r="F107" s="27"/>
      <c r="G107" s="26">
        <f t="shared" si="121"/>
        <v>0</v>
      </c>
      <c r="H107" s="27"/>
      <c r="I107" s="26" t="e">
        <f>H107/H$4</f>
        <v>#DIV/0!</v>
      </c>
      <c r="J107" s="60">
        <v>14.1</v>
      </c>
      <c r="K107" s="54">
        <f>SUM(1-J107/$J$4)/91</f>
        <v>0.010883984855380504</v>
      </c>
      <c r="L107" s="54" t="e">
        <f t="shared" si="119"/>
        <v>#DIV/0!</v>
      </c>
      <c r="M107" s="56" t="e">
        <f>M$4*L107/L$4</f>
        <v>#DIV/0!</v>
      </c>
      <c r="N107" s="56" t="e">
        <f t="shared" si="120"/>
        <v>#DIV/0!</v>
      </c>
      <c r="O107" s="55">
        <v>31</v>
      </c>
    </row>
    <row r="108" spans="1:15" ht="21" customHeight="1">
      <c r="A108" s="64" t="s">
        <v>98</v>
      </c>
      <c r="B108" s="30">
        <f>VLOOKUP(A108,'[1]Sheet1'!$B:$AX,49,0)</f>
        <v>15</v>
      </c>
      <c r="C108" s="31">
        <f aca="true" t="shared" si="122" ref="C108:G108">B108/B$4</f>
        <v>0.0042686397268070575</v>
      </c>
      <c r="D108" s="25">
        <v>14</v>
      </c>
      <c r="E108" s="26">
        <f t="shared" si="122"/>
        <v>0.013847675568743818</v>
      </c>
      <c r="F108" s="27">
        <v>10</v>
      </c>
      <c r="G108" s="26">
        <f t="shared" si="122"/>
        <v>0.07692307692307693</v>
      </c>
      <c r="H108" s="27"/>
      <c r="I108" s="26" t="e">
        <f>H108/H$4</f>
        <v>#DIV/0!</v>
      </c>
      <c r="J108" s="60">
        <v>14.5</v>
      </c>
      <c r="K108" s="54">
        <f>SUM(1-J108/$J$4)/91</f>
        <v>0.01088100539059666</v>
      </c>
      <c r="L108" s="54" t="e">
        <f t="shared" si="119"/>
        <v>#DIV/0!</v>
      </c>
      <c r="M108" s="56" t="e">
        <f>M$4*L108/L$4</f>
        <v>#DIV/0!</v>
      </c>
      <c r="N108" s="56" t="e">
        <f t="shared" si="120"/>
        <v>#DIV/0!</v>
      </c>
      <c r="O108" s="55">
        <v>169</v>
      </c>
    </row>
    <row r="109" spans="1:15" ht="21" customHeight="1">
      <c r="A109" s="64" t="s">
        <v>99</v>
      </c>
      <c r="B109" s="30">
        <f>VLOOKUP(A109,'[1]Sheet1'!$B:$AX,49,0)</f>
        <v>6</v>
      </c>
      <c r="C109" s="31">
        <f aca="true" t="shared" si="123" ref="C109:G109">B109/B$4</f>
        <v>0.001707455890722823</v>
      </c>
      <c r="D109" s="25">
        <v>7</v>
      </c>
      <c r="E109" s="26">
        <f t="shared" si="123"/>
        <v>0.006923837784371909</v>
      </c>
      <c r="F109" s="27">
        <v>10</v>
      </c>
      <c r="G109" s="26">
        <f t="shared" si="123"/>
        <v>0.07692307692307693</v>
      </c>
      <c r="H109" s="27"/>
      <c r="I109" s="26" t="e">
        <f>H109/H$4</f>
        <v>#DIV/0!</v>
      </c>
      <c r="J109" s="61">
        <v>18.3</v>
      </c>
      <c r="K109" s="54">
        <f>SUM(1-J109/$J$4)/91</f>
        <v>0.010852700475150147</v>
      </c>
      <c r="L109" s="54" t="e">
        <f t="shared" si="119"/>
        <v>#DIV/0!</v>
      </c>
      <c r="M109" s="56" t="e">
        <f>M$4*L109/L$4</f>
        <v>#DIV/0!</v>
      </c>
      <c r="N109" s="56" t="e">
        <f t="shared" si="120"/>
        <v>#DIV/0!</v>
      </c>
      <c r="O109" s="55">
        <v>164</v>
      </c>
    </row>
    <row r="110" spans="1:15" ht="21" customHeight="1">
      <c r="A110" s="45" t="s">
        <v>58</v>
      </c>
      <c r="B110" s="29">
        <f>VLOOKUP(A110,'[1]Sheet1'!$B:$AX,49,0)</f>
        <v>20</v>
      </c>
      <c r="C110" s="32">
        <f aca="true" t="shared" si="124" ref="C110:G110">B110/B$4</f>
        <v>0.005691519635742743</v>
      </c>
      <c r="D110" s="33">
        <v>20</v>
      </c>
      <c r="E110" s="34">
        <f t="shared" si="124"/>
        <v>0.019782393669634024</v>
      </c>
      <c r="F110" s="35">
        <v>4</v>
      </c>
      <c r="G110" s="34">
        <f t="shared" si="124"/>
        <v>0.03076923076923077</v>
      </c>
      <c r="H110" s="35"/>
      <c r="I110" s="34" t="e">
        <f>H110/H$4</f>
        <v>#DIV/0!</v>
      </c>
      <c r="J110" s="57">
        <v>12.9</v>
      </c>
      <c r="K110" s="57">
        <f>SUM(1-J110/$J$4)/91</f>
        <v>0.010892923249732034</v>
      </c>
      <c r="L110" s="57" t="e">
        <f t="shared" si="119"/>
        <v>#DIV/0!</v>
      </c>
      <c r="M110" s="58" t="e">
        <f>M$4*L110/L$4</f>
        <v>#DIV/0!</v>
      </c>
      <c r="N110" s="58" t="e">
        <f t="shared" si="120"/>
        <v>#DIV/0!</v>
      </c>
      <c r="O110" s="59">
        <v>110</v>
      </c>
    </row>
    <row r="111" spans="1:15" ht="21" customHeight="1">
      <c r="A111" s="45" t="s">
        <v>59</v>
      </c>
      <c r="B111" s="29">
        <f>VLOOKUP(A111,'[1]Sheet1'!$B:$AX,49,0)</f>
        <v>14</v>
      </c>
      <c r="C111" s="32">
        <f aca="true" t="shared" si="125" ref="C111:G111">B111/B$4</f>
        <v>0.00398406374501992</v>
      </c>
      <c r="D111" s="33">
        <v>14</v>
      </c>
      <c r="E111" s="34">
        <f t="shared" si="125"/>
        <v>0.013847675568743818</v>
      </c>
      <c r="F111" s="35"/>
      <c r="G111" s="34">
        <f t="shared" si="125"/>
        <v>0</v>
      </c>
      <c r="H111" s="35"/>
      <c r="I111" s="34" t="e">
        <f>H111/H$4</f>
        <v>#DIV/0!</v>
      </c>
      <c r="J111" s="57">
        <v>22.1</v>
      </c>
      <c r="K111" s="57">
        <f>SUM(1-J111/$J$4)/91</f>
        <v>0.010824395559703633</v>
      </c>
      <c r="L111" s="57" t="e">
        <f t="shared" si="119"/>
        <v>#DIV/0!</v>
      </c>
      <c r="M111" s="58" t="e">
        <f>M$4*L111/L$4</f>
        <v>#DIV/0!</v>
      </c>
      <c r="N111" s="58" t="e">
        <f t="shared" si="120"/>
        <v>#DIV/0!</v>
      </c>
      <c r="O111" s="59">
        <v>48</v>
      </c>
    </row>
    <row r="112" spans="1:15" ht="48.75" customHeight="1">
      <c r="A112" s="65"/>
      <c r="B112" s="65"/>
      <c r="C112" s="65"/>
      <c r="D112" s="65"/>
      <c r="E112" s="65"/>
      <c r="F112" s="66"/>
      <c r="G112" s="65"/>
      <c r="H112" s="65"/>
      <c r="I112" s="65"/>
      <c r="J112" s="67"/>
      <c r="K112" s="65"/>
      <c r="L112" s="65"/>
      <c r="M112" s="66"/>
      <c r="N112" s="68"/>
      <c r="O112" s="66"/>
    </row>
  </sheetData>
  <sheetProtection/>
  <mergeCells count="2">
    <mergeCell ref="A2:O2"/>
    <mergeCell ref="A112:O11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2"/>
  <sheetViews>
    <sheetView zoomScaleSheetLayoutView="100" workbookViewId="0" topLeftCell="A1">
      <selection activeCell="E18" sqref="E18"/>
    </sheetView>
  </sheetViews>
  <sheetFormatPr defaultColWidth="9.00390625" defaultRowHeight="18" customHeight="1"/>
  <cols>
    <col min="1" max="1" width="23.25390625" style="1" customWidth="1"/>
    <col min="2" max="2" width="19.625" style="3" customWidth="1"/>
    <col min="3" max="16384" width="9.00390625" style="1" customWidth="1"/>
  </cols>
  <sheetData>
    <row r="1" spans="1:2" s="1" customFormat="1" ht="32.25" customHeight="1">
      <c r="A1" s="4" t="s">
        <v>147</v>
      </c>
      <c r="B1" s="4"/>
    </row>
    <row r="2" spans="1:2" s="2" customFormat="1" ht="34.5" customHeight="1">
      <c r="A2" s="5" t="s">
        <v>3</v>
      </c>
      <c r="B2" s="6" t="s">
        <v>148</v>
      </c>
    </row>
    <row r="3" spans="1:2" s="1" customFormat="1" ht="18" customHeight="1">
      <c r="A3" s="7" t="s">
        <v>149</v>
      </c>
      <c r="B3" s="8">
        <v>45.8</v>
      </c>
    </row>
    <row r="4" spans="1:2" s="1" customFormat="1" ht="18" customHeight="1">
      <c r="A4" s="7" t="s">
        <v>150</v>
      </c>
      <c r="B4" s="9">
        <v>64.2</v>
      </c>
    </row>
    <row r="5" spans="1:2" s="1" customFormat="1" ht="18" customHeight="1">
      <c r="A5" s="7" t="s">
        <v>151</v>
      </c>
      <c r="B5" s="9">
        <v>37.7</v>
      </c>
    </row>
    <row r="6" spans="1:2" s="1" customFormat="1" ht="18" customHeight="1">
      <c r="A6" s="7" t="s">
        <v>152</v>
      </c>
      <c r="B6" s="9">
        <v>20.8</v>
      </c>
    </row>
    <row r="7" spans="1:2" s="1" customFormat="1" ht="18" customHeight="1">
      <c r="A7" s="7" t="s">
        <v>153</v>
      </c>
      <c r="B7" s="9">
        <v>31.3</v>
      </c>
    </row>
    <row r="8" spans="1:2" s="1" customFormat="1" ht="18" customHeight="1">
      <c r="A8" s="7" t="s">
        <v>154</v>
      </c>
      <c r="B8" s="9">
        <v>26.3</v>
      </c>
    </row>
    <row r="9" spans="1:2" s="1" customFormat="1" ht="18" customHeight="1">
      <c r="A9" s="7" t="s">
        <v>155</v>
      </c>
      <c r="B9" s="9">
        <v>48.8</v>
      </c>
    </row>
    <row r="10" spans="1:2" s="1" customFormat="1" ht="18" customHeight="1">
      <c r="A10" s="7" t="s">
        <v>156</v>
      </c>
      <c r="B10" s="9">
        <v>33.5</v>
      </c>
    </row>
    <row r="11" spans="1:2" s="1" customFormat="1" ht="18" customHeight="1">
      <c r="A11" s="7" t="s">
        <v>157</v>
      </c>
      <c r="B11" s="9">
        <v>85.9</v>
      </c>
    </row>
    <row r="12" spans="1:2" s="1" customFormat="1" ht="18" customHeight="1">
      <c r="A12" s="7" t="s">
        <v>158</v>
      </c>
      <c r="B12" s="9">
        <v>30.7</v>
      </c>
    </row>
    <row r="13" spans="1:2" s="1" customFormat="1" ht="18" customHeight="1">
      <c r="A13" s="7" t="s">
        <v>159</v>
      </c>
      <c r="B13" s="9">
        <v>32.4</v>
      </c>
    </row>
    <row r="14" spans="1:2" s="1" customFormat="1" ht="18" customHeight="1">
      <c r="A14" s="7" t="s">
        <v>160</v>
      </c>
      <c r="B14" s="9">
        <v>120.8</v>
      </c>
    </row>
    <row r="15" spans="1:2" s="1" customFormat="1" ht="18" customHeight="1">
      <c r="A15" s="7" t="s">
        <v>161</v>
      </c>
      <c r="B15" s="9">
        <v>22.9</v>
      </c>
    </row>
    <row r="16" spans="1:2" s="1" customFormat="1" ht="18" customHeight="1">
      <c r="A16" s="7" t="s">
        <v>162</v>
      </c>
      <c r="B16" s="9">
        <v>36</v>
      </c>
    </row>
    <row r="17" spans="1:2" s="1" customFormat="1" ht="18" customHeight="1">
      <c r="A17" s="7" t="s">
        <v>163</v>
      </c>
      <c r="B17" s="9">
        <v>173.9</v>
      </c>
    </row>
    <row r="18" spans="1:2" s="1" customFormat="1" ht="18" customHeight="1">
      <c r="A18" s="7" t="s">
        <v>164</v>
      </c>
      <c r="B18" s="9">
        <v>301.8</v>
      </c>
    </row>
    <row r="19" spans="1:2" s="1" customFormat="1" ht="18" customHeight="1">
      <c r="A19" s="7" t="s">
        <v>165</v>
      </c>
      <c r="B19" s="9">
        <v>99.2</v>
      </c>
    </row>
    <row r="20" spans="1:2" s="1" customFormat="1" ht="18" customHeight="1">
      <c r="A20" s="7" t="s">
        <v>166</v>
      </c>
      <c r="B20" s="9">
        <v>94.6</v>
      </c>
    </row>
    <row r="21" spans="1:2" s="1" customFormat="1" ht="18" customHeight="1">
      <c r="A21" s="7" t="s">
        <v>167</v>
      </c>
      <c r="B21" s="9">
        <v>60.1</v>
      </c>
    </row>
    <row r="22" spans="1:2" s="1" customFormat="1" ht="18" customHeight="1">
      <c r="A22" s="7" t="s">
        <v>168</v>
      </c>
      <c r="B22" s="9">
        <v>78.3</v>
      </c>
    </row>
    <row r="23" spans="1:2" s="1" customFormat="1" ht="18" customHeight="1">
      <c r="A23" s="7" t="s">
        <v>169</v>
      </c>
      <c r="B23" s="9">
        <v>116.5</v>
      </c>
    </row>
    <row r="24" spans="1:2" s="1" customFormat="1" ht="18" customHeight="1">
      <c r="A24" s="7" t="s">
        <v>170</v>
      </c>
      <c r="B24" s="9">
        <v>109.3</v>
      </c>
    </row>
    <row r="25" spans="1:2" s="1" customFormat="1" ht="18" customHeight="1">
      <c r="A25" s="7" t="s">
        <v>171</v>
      </c>
      <c r="B25" s="9">
        <v>105.1</v>
      </c>
    </row>
    <row r="26" spans="1:2" s="1" customFormat="1" ht="18" customHeight="1">
      <c r="A26" s="7" t="s">
        <v>172</v>
      </c>
      <c r="B26" s="8">
        <v>76.5</v>
      </c>
    </row>
    <row r="27" spans="1:2" s="1" customFormat="1" ht="18" customHeight="1">
      <c r="A27" s="7" t="s">
        <v>173</v>
      </c>
      <c r="B27" s="9">
        <v>106.8</v>
      </c>
    </row>
    <row r="28" spans="1:2" s="1" customFormat="1" ht="18" customHeight="1">
      <c r="A28" s="7" t="s">
        <v>174</v>
      </c>
      <c r="B28" s="9">
        <v>42.8</v>
      </c>
    </row>
    <row r="29" spans="1:2" s="1" customFormat="1" ht="18" customHeight="1">
      <c r="A29" s="7" t="s">
        <v>175</v>
      </c>
      <c r="B29" s="9">
        <v>40.2</v>
      </c>
    </row>
    <row r="30" spans="1:2" s="1" customFormat="1" ht="18" customHeight="1">
      <c r="A30" s="7" t="s">
        <v>176</v>
      </c>
      <c r="B30" s="9">
        <v>76.8</v>
      </c>
    </row>
    <row r="31" spans="1:2" s="1" customFormat="1" ht="18" customHeight="1">
      <c r="A31" s="7" t="s">
        <v>177</v>
      </c>
      <c r="B31" s="9">
        <v>33.6</v>
      </c>
    </row>
    <row r="32" spans="1:2" s="1" customFormat="1" ht="18" customHeight="1">
      <c r="A32" s="7" t="s">
        <v>9</v>
      </c>
      <c r="B32" s="9">
        <v>16.7</v>
      </c>
    </row>
    <row r="33" spans="1:2" s="1" customFormat="1" ht="18" customHeight="1">
      <c r="A33" s="7" t="s">
        <v>178</v>
      </c>
      <c r="B33" s="9">
        <v>22.6</v>
      </c>
    </row>
    <row r="34" spans="1:2" s="1" customFormat="1" ht="18" customHeight="1">
      <c r="A34" s="7" t="s">
        <v>179</v>
      </c>
      <c r="B34" s="9">
        <v>15.4</v>
      </c>
    </row>
    <row r="35" spans="1:2" s="1" customFormat="1" ht="18" customHeight="1">
      <c r="A35" s="7" t="s">
        <v>76</v>
      </c>
      <c r="B35" s="9">
        <v>12.9</v>
      </c>
    </row>
    <row r="36" spans="1:2" s="1" customFormat="1" ht="18" customHeight="1">
      <c r="A36" s="7" t="s">
        <v>77</v>
      </c>
      <c r="B36" s="9">
        <v>24.6</v>
      </c>
    </row>
    <row r="37" spans="1:2" s="1" customFormat="1" ht="18" customHeight="1">
      <c r="A37" s="7" t="s">
        <v>114</v>
      </c>
      <c r="B37" s="9">
        <v>17.2</v>
      </c>
    </row>
    <row r="38" spans="1:2" s="1" customFormat="1" ht="18" customHeight="1">
      <c r="A38" s="7" t="s">
        <v>113</v>
      </c>
      <c r="B38" s="9">
        <v>16</v>
      </c>
    </row>
    <row r="39" spans="1:2" s="1" customFormat="1" ht="18" customHeight="1">
      <c r="A39" s="7" t="s">
        <v>115</v>
      </c>
      <c r="B39" s="9">
        <v>13.2</v>
      </c>
    </row>
    <row r="40" spans="1:2" s="1" customFormat="1" ht="18" customHeight="1">
      <c r="A40" s="7" t="s">
        <v>116</v>
      </c>
      <c r="B40" s="9">
        <v>15.1</v>
      </c>
    </row>
    <row r="41" spans="1:2" s="1" customFormat="1" ht="18" customHeight="1">
      <c r="A41" s="7" t="s">
        <v>25</v>
      </c>
      <c r="B41" s="9">
        <v>17.8</v>
      </c>
    </row>
    <row r="42" spans="1:2" s="1" customFormat="1" ht="18" customHeight="1">
      <c r="A42" s="7" t="s">
        <v>180</v>
      </c>
      <c r="B42" s="9">
        <v>56.2</v>
      </c>
    </row>
    <row r="43" spans="1:2" s="1" customFormat="1" ht="18" customHeight="1">
      <c r="A43" s="7" t="s">
        <v>181</v>
      </c>
      <c r="B43" s="9">
        <v>89</v>
      </c>
    </row>
    <row r="44" spans="1:2" s="1" customFormat="1" ht="18" customHeight="1">
      <c r="A44" s="7" t="s">
        <v>182</v>
      </c>
      <c r="B44" s="9">
        <v>51.5</v>
      </c>
    </row>
    <row r="45" spans="1:2" s="1" customFormat="1" ht="18" customHeight="1">
      <c r="A45" s="7" t="s">
        <v>183</v>
      </c>
      <c r="B45" s="9">
        <v>45.2</v>
      </c>
    </row>
    <row r="46" spans="1:2" s="1" customFormat="1" ht="18" customHeight="1">
      <c r="A46" s="7" t="s">
        <v>184</v>
      </c>
      <c r="B46" s="9">
        <v>66.8</v>
      </c>
    </row>
    <row r="47" spans="1:2" s="1" customFormat="1" ht="18" customHeight="1">
      <c r="A47" s="7" t="s">
        <v>185</v>
      </c>
      <c r="B47" s="9">
        <v>54.2</v>
      </c>
    </row>
    <row r="48" spans="1:2" s="1" customFormat="1" ht="18" customHeight="1">
      <c r="A48" s="7" t="s">
        <v>186</v>
      </c>
      <c r="B48" s="9">
        <v>28.1</v>
      </c>
    </row>
    <row r="49" spans="1:2" s="1" customFormat="1" ht="18" customHeight="1">
      <c r="A49" s="7" t="s">
        <v>187</v>
      </c>
      <c r="B49" s="9">
        <v>37.9</v>
      </c>
    </row>
    <row r="50" spans="1:2" s="1" customFormat="1" ht="18" customHeight="1">
      <c r="A50" s="7" t="s">
        <v>10</v>
      </c>
      <c r="B50" s="9">
        <v>15.7</v>
      </c>
    </row>
    <row r="51" spans="1:2" s="1" customFormat="1" ht="18" customHeight="1">
      <c r="A51" s="7" t="s">
        <v>188</v>
      </c>
      <c r="B51" s="9">
        <v>19.3</v>
      </c>
    </row>
    <row r="52" spans="1:2" s="1" customFormat="1" ht="18" customHeight="1">
      <c r="A52" s="7" t="s">
        <v>189</v>
      </c>
      <c r="B52" s="9">
        <v>14.8</v>
      </c>
    </row>
    <row r="53" spans="1:2" s="1" customFormat="1" ht="18" customHeight="1">
      <c r="A53" s="7" t="s">
        <v>120</v>
      </c>
      <c r="B53" s="9">
        <v>14</v>
      </c>
    </row>
    <row r="54" spans="1:2" s="1" customFormat="1" ht="18" customHeight="1">
      <c r="A54" s="7" t="s">
        <v>121</v>
      </c>
      <c r="B54" s="9">
        <v>18.4</v>
      </c>
    </row>
    <row r="55" spans="1:2" s="1" customFormat="1" ht="18" customHeight="1">
      <c r="A55" s="7" t="s">
        <v>78</v>
      </c>
      <c r="B55" s="9">
        <v>14.6</v>
      </c>
    </row>
    <row r="56" spans="1:2" s="1" customFormat="1" ht="18" customHeight="1">
      <c r="A56" s="7" t="s">
        <v>117</v>
      </c>
      <c r="B56" s="9">
        <v>12.4</v>
      </c>
    </row>
    <row r="57" spans="1:2" s="1" customFormat="1" ht="18" customHeight="1">
      <c r="A57" s="7" t="s">
        <v>26</v>
      </c>
      <c r="B57" s="9">
        <v>14.4</v>
      </c>
    </row>
    <row r="58" spans="1:2" s="1" customFormat="1" ht="18" customHeight="1">
      <c r="A58" s="7" t="s">
        <v>27</v>
      </c>
      <c r="B58" s="9">
        <v>16.2</v>
      </c>
    </row>
    <row r="59" spans="1:2" s="1" customFormat="1" ht="18" customHeight="1">
      <c r="A59" s="7" t="s">
        <v>118</v>
      </c>
      <c r="B59" s="9">
        <v>15.4</v>
      </c>
    </row>
    <row r="60" spans="1:2" s="1" customFormat="1" ht="18" customHeight="1">
      <c r="A60" s="7" t="s">
        <v>29</v>
      </c>
      <c r="B60" s="9">
        <v>14.7</v>
      </c>
    </row>
    <row r="61" spans="1:2" s="1" customFormat="1" ht="18" customHeight="1">
      <c r="A61" s="7" t="s">
        <v>119</v>
      </c>
      <c r="B61" s="9">
        <v>13.1</v>
      </c>
    </row>
    <row r="62" spans="1:2" s="1" customFormat="1" ht="18" customHeight="1">
      <c r="A62" s="7" t="s">
        <v>190</v>
      </c>
      <c r="B62" s="9">
        <v>19</v>
      </c>
    </row>
    <row r="63" spans="1:2" s="1" customFormat="1" ht="18" customHeight="1">
      <c r="A63" s="7" t="s">
        <v>11</v>
      </c>
      <c r="B63" s="9">
        <v>16.7</v>
      </c>
    </row>
    <row r="64" spans="1:2" s="1" customFormat="1" ht="18" customHeight="1">
      <c r="A64" s="7" t="s">
        <v>191</v>
      </c>
      <c r="B64" s="9">
        <v>23.7</v>
      </c>
    </row>
    <row r="65" spans="1:2" s="1" customFormat="1" ht="18" customHeight="1">
      <c r="A65" s="7" t="s">
        <v>192</v>
      </c>
      <c r="B65" s="9">
        <v>15.6</v>
      </c>
    </row>
    <row r="66" spans="1:2" s="1" customFormat="1" ht="18" customHeight="1">
      <c r="A66" s="7" t="s">
        <v>122</v>
      </c>
      <c r="B66" s="9">
        <v>21.9</v>
      </c>
    </row>
    <row r="67" spans="1:2" s="1" customFormat="1" ht="18" customHeight="1">
      <c r="A67" s="7" t="s">
        <v>79</v>
      </c>
      <c r="B67" s="9">
        <v>16.8</v>
      </c>
    </row>
    <row r="68" spans="1:2" s="1" customFormat="1" ht="18" customHeight="1">
      <c r="A68" s="7" t="s">
        <v>123</v>
      </c>
      <c r="B68" s="9">
        <v>15.7</v>
      </c>
    </row>
    <row r="69" spans="1:2" s="1" customFormat="1" ht="18" customHeight="1">
      <c r="A69" s="7" t="s">
        <v>31</v>
      </c>
      <c r="B69" s="9">
        <v>14.3</v>
      </c>
    </row>
    <row r="70" spans="1:2" s="1" customFormat="1" ht="18" customHeight="1">
      <c r="A70" s="7" t="s">
        <v>30</v>
      </c>
      <c r="B70" s="9">
        <v>13.8</v>
      </c>
    </row>
    <row r="71" spans="1:2" s="1" customFormat="1" ht="18" customHeight="1">
      <c r="A71" s="7" t="s">
        <v>32</v>
      </c>
      <c r="B71" s="9">
        <v>15</v>
      </c>
    </row>
    <row r="72" spans="1:2" s="1" customFormat="1" ht="18" customHeight="1">
      <c r="A72" s="7" t="s">
        <v>12</v>
      </c>
      <c r="B72" s="9">
        <v>15.6</v>
      </c>
    </row>
    <row r="73" spans="1:2" s="1" customFormat="1" ht="18" customHeight="1">
      <c r="A73" s="7" t="s">
        <v>193</v>
      </c>
      <c r="B73" s="9">
        <v>15.2</v>
      </c>
    </row>
    <row r="74" spans="1:2" s="1" customFormat="1" ht="18" customHeight="1">
      <c r="A74" s="7" t="s">
        <v>194</v>
      </c>
      <c r="B74" s="9">
        <v>15.6</v>
      </c>
    </row>
    <row r="75" spans="1:2" s="1" customFormat="1" ht="18" customHeight="1">
      <c r="A75" s="7" t="s">
        <v>80</v>
      </c>
      <c r="B75" s="9">
        <v>15.6</v>
      </c>
    </row>
    <row r="76" spans="1:2" s="1" customFormat="1" ht="18" customHeight="1">
      <c r="A76" s="7" t="s">
        <v>33</v>
      </c>
      <c r="B76" s="9">
        <v>13.5</v>
      </c>
    </row>
    <row r="77" spans="1:2" s="1" customFormat="1" ht="18" customHeight="1">
      <c r="A77" s="7" t="s">
        <v>81</v>
      </c>
      <c r="B77" s="9">
        <v>20</v>
      </c>
    </row>
    <row r="78" spans="1:2" s="1" customFormat="1" ht="18" customHeight="1">
      <c r="A78" s="7" t="s">
        <v>124</v>
      </c>
      <c r="B78" s="9">
        <v>17.9</v>
      </c>
    </row>
    <row r="79" spans="1:2" s="1" customFormat="1" ht="18" customHeight="1">
      <c r="A79" s="7" t="s">
        <v>125</v>
      </c>
      <c r="B79" s="9">
        <v>16.1</v>
      </c>
    </row>
    <row r="80" spans="1:2" s="1" customFormat="1" ht="18" customHeight="1">
      <c r="A80" s="7" t="s">
        <v>36</v>
      </c>
      <c r="B80" s="9">
        <v>15.8</v>
      </c>
    </row>
    <row r="81" spans="1:2" s="1" customFormat="1" ht="18" customHeight="1">
      <c r="A81" s="7" t="s">
        <v>35</v>
      </c>
      <c r="B81" s="9">
        <v>15.3</v>
      </c>
    </row>
    <row r="82" spans="1:2" s="1" customFormat="1" ht="18" customHeight="1">
      <c r="A82" s="7" t="s">
        <v>34</v>
      </c>
      <c r="B82" s="9">
        <v>14.2</v>
      </c>
    </row>
    <row r="83" spans="1:2" s="1" customFormat="1" ht="18" customHeight="1">
      <c r="A83" s="7" t="s">
        <v>13</v>
      </c>
      <c r="B83" s="9">
        <v>33.6</v>
      </c>
    </row>
    <row r="84" spans="1:2" s="1" customFormat="1" ht="18" customHeight="1">
      <c r="A84" s="7" t="s">
        <v>82</v>
      </c>
      <c r="B84" s="9">
        <v>56.1</v>
      </c>
    </row>
    <row r="85" spans="1:2" s="1" customFormat="1" ht="18" customHeight="1">
      <c r="A85" s="7" t="s">
        <v>195</v>
      </c>
      <c r="B85" s="9">
        <v>25.4</v>
      </c>
    </row>
    <row r="86" spans="1:2" s="1" customFormat="1" ht="18" customHeight="1">
      <c r="A86" s="7" t="s">
        <v>196</v>
      </c>
      <c r="B86" s="9">
        <v>28.8</v>
      </c>
    </row>
    <row r="87" spans="1:2" s="1" customFormat="1" ht="18" customHeight="1">
      <c r="A87" s="7" t="s">
        <v>197</v>
      </c>
      <c r="B87" s="9">
        <v>28.9</v>
      </c>
    </row>
    <row r="88" spans="1:2" s="1" customFormat="1" ht="18" customHeight="1">
      <c r="A88" s="7" t="s">
        <v>83</v>
      </c>
      <c r="B88" s="9">
        <v>24.7</v>
      </c>
    </row>
    <row r="89" spans="1:2" s="1" customFormat="1" ht="18" customHeight="1">
      <c r="A89" s="7" t="s">
        <v>37</v>
      </c>
      <c r="B89" s="9">
        <v>25.3</v>
      </c>
    </row>
    <row r="90" spans="1:2" s="1" customFormat="1" ht="18" customHeight="1">
      <c r="A90" s="7" t="s">
        <v>84</v>
      </c>
      <c r="B90" s="9">
        <v>16.6</v>
      </c>
    </row>
    <row r="91" spans="1:2" s="1" customFormat="1" ht="18" customHeight="1">
      <c r="A91" s="7" t="s">
        <v>14</v>
      </c>
      <c r="B91" s="9">
        <v>12.8</v>
      </c>
    </row>
    <row r="92" spans="1:2" s="1" customFormat="1" ht="18" customHeight="1">
      <c r="A92" s="7" t="s">
        <v>85</v>
      </c>
      <c r="B92" s="9">
        <v>13.4</v>
      </c>
    </row>
    <row r="93" spans="1:2" s="1" customFormat="1" ht="18" customHeight="1">
      <c r="A93" s="7" t="s">
        <v>198</v>
      </c>
      <c r="B93" s="9">
        <v>12.7</v>
      </c>
    </row>
    <row r="94" spans="1:2" s="1" customFormat="1" ht="18" customHeight="1">
      <c r="A94" s="7" t="s">
        <v>199</v>
      </c>
      <c r="B94" s="9">
        <v>13.6</v>
      </c>
    </row>
    <row r="95" spans="1:2" s="1" customFormat="1" ht="18" customHeight="1">
      <c r="A95" s="7" t="s">
        <v>39</v>
      </c>
      <c r="B95" s="9">
        <v>13</v>
      </c>
    </row>
    <row r="96" spans="1:2" s="1" customFormat="1" ht="18" customHeight="1">
      <c r="A96" s="7" t="s">
        <v>40</v>
      </c>
      <c r="B96" s="9">
        <v>11.2</v>
      </c>
    </row>
    <row r="97" spans="1:2" s="1" customFormat="1" ht="18" customHeight="1">
      <c r="A97" s="7" t="s">
        <v>38</v>
      </c>
      <c r="B97" s="9">
        <v>14.7</v>
      </c>
    </row>
    <row r="98" spans="1:2" s="1" customFormat="1" ht="18" customHeight="1">
      <c r="A98" s="7" t="s">
        <v>200</v>
      </c>
      <c r="B98" s="9">
        <v>79.6</v>
      </c>
    </row>
    <row r="99" spans="1:2" s="1" customFormat="1" ht="18" customHeight="1">
      <c r="A99" s="7" t="s">
        <v>201</v>
      </c>
      <c r="B99" s="9">
        <v>79.6</v>
      </c>
    </row>
    <row r="100" spans="1:2" s="1" customFormat="1" ht="18" customHeight="1">
      <c r="A100" s="7" t="s">
        <v>202</v>
      </c>
      <c r="B100" s="9">
        <v>60.7</v>
      </c>
    </row>
    <row r="101" spans="1:2" s="1" customFormat="1" ht="18" customHeight="1">
      <c r="A101" s="7" t="s">
        <v>203</v>
      </c>
      <c r="B101" s="9">
        <v>60.7</v>
      </c>
    </row>
    <row r="102" spans="1:2" s="1" customFormat="1" ht="18" customHeight="1">
      <c r="A102" s="7" t="s">
        <v>15</v>
      </c>
      <c r="B102" s="9">
        <v>21.2</v>
      </c>
    </row>
    <row r="103" spans="1:2" s="1" customFormat="1" ht="18" customHeight="1">
      <c r="A103" s="7" t="s">
        <v>204</v>
      </c>
      <c r="B103" s="9">
        <v>29.3</v>
      </c>
    </row>
    <row r="104" spans="1:2" s="1" customFormat="1" ht="18" customHeight="1">
      <c r="A104" s="7" t="s">
        <v>205</v>
      </c>
      <c r="B104" s="9">
        <v>19.7</v>
      </c>
    </row>
    <row r="105" spans="1:2" s="1" customFormat="1" ht="18" customHeight="1">
      <c r="A105" s="7" t="s">
        <v>206</v>
      </c>
      <c r="B105" s="9">
        <v>26.9</v>
      </c>
    </row>
    <row r="106" spans="1:2" s="1" customFormat="1" ht="18" customHeight="1">
      <c r="A106" s="7" t="s">
        <v>207</v>
      </c>
      <c r="B106" s="9">
        <v>23.7</v>
      </c>
    </row>
    <row r="107" spans="1:2" s="1" customFormat="1" ht="18" customHeight="1">
      <c r="A107" s="7" t="s">
        <v>208</v>
      </c>
      <c r="B107" s="9">
        <v>26.8</v>
      </c>
    </row>
    <row r="108" spans="1:2" s="1" customFormat="1" ht="18" customHeight="1">
      <c r="A108" s="7" t="s">
        <v>127</v>
      </c>
      <c r="B108" s="9">
        <v>14.5</v>
      </c>
    </row>
    <row r="109" spans="1:2" s="1" customFormat="1" ht="18" customHeight="1">
      <c r="A109" s="7" t="s">
        <v>128</v>
      </c>
      <c r="B109" s="9">
        <v>15.9</v>
      </c>
    </row>
    <row r="110" spans="1:2" s="1" customFormat="1" ht="18" customHeight="1">
      <c r="A110" s="7" t="s">
        <v>209</v>
      </c>
      <c r="B110" s="9">
        <v>23</v>
      </c>
    </row>
    <row r="111" spans="1:2" s="1" customFormat="1" ht="18" customHeight="1">
      <c r="A111" s="7" t="s">
        <v>86</v>
      </c>
      <c r="B111" s="9">
        <v>14.8</v>
      </c>
    </row>
    <row r="112" spans="1:2" s="1" customFormat="1" ht="18" customHeight="1">
      <c r="A112" s="7" t="s">
        <v>16</v>
      </c>
      <c r="B112" s="9">
        <v>14.2</v>
      </c>
    </row>
    <row r="113" spans="1:2" s="1" customFormat="1" ht="18" customHeight="1">
      <c r="A113" s="7" t="s">
        <v>129</v>
      </c>
      <c r="B113" s="9">
        <v>19.4</v>
      </c>
    </row>
    <row r="114" spans="1:2" s="1" customFormat="1" ht="18" customHeight="1">
      <c r="A114" s="7" t="s">
        <v>210</v>
      </c>
      <c r="B114" s="9">
        <v>12.6</v>
      </c>
    </row>
    <row r="115" spans="1:2" s="1" customFormat="1" ht="18" customHeight="1">
      <c r="A115" s="7" t="s">
        <v>87</v>
      </c>
      <c r="B115" s="9">
        <v>10.6</v>
      </c>
    </row>
    <row r="116" spans="1:2" s="1" customFormat="1" ht="18" customHeight="1">
      <c r="A116" s="7" t="s">
        <v>41</v>
      </c>
      <c r="B116" s="9">
        <v>11.5</v>
      </c>
    </row>
    <row r="117" spans="1:2" s="1" customFormat="1" ht="18" customHeight="1">
      <c r="A117" s="7" t="s">
        <v>88</v>
      </c>
      <c r="B117" s="9">
        <v>15.1</v>
      </c>
    </row>
    <row r="118" spans="1:2" s="1" customFormat="1" ht="18" customHeight="1">
      <c r="A118" s="7" t="s">
        <v>89</v>
      </c>
      <c r="B118" s="9">
        <v>13.5</v>
      </c>
    </row>
    <row r="119" spans="1:2" s="1" customFormat="1" ht="18" customHeight="1">
      <c r="A119" s="7" t="s">
        <v>17</v>
      </c>
      <c r="B119" s="9">
        <v>13.5</v>
      </c>
    </row>
    <row r="120" spans="1:2" s="1" customFormat="1" ht="18" customHeight="1">
      <c r="A120" s="7" t="s">
        <v>130</v>
      </c>
      <c r="B120" s="9">
        <v>17.9</v>
      </c>
    </row>
    <row r="121" spans="1:2" s="1" customFormat="1" ht="18" customHeight="1">
      <c r="A121" s="7" t="s">
        <v>211</v>
      </c>
      <c r="B121" s="9">
        <v>12.3</v>
      </c>
    </row>
    <row r="122" spans="1:2" s="1" customFormat="1" ht="18" customHeight="1">
      <c r="A122" s="7" t="s">
        <v>131</v>
      </c>
      <c r="B122" s="9">
        <v>11.2</v>
      </c>
    </row>
    <row r="123" spans="1:2" s="1" customFormat="1" ht="18" customHeight="1">
      <c r="A123" s="7" t="s">
        <v>92</v>
      </c>
      <c r="B123" s="9">
        <v>10.1</v>
      </c>
    </row>
    <row r="124" spans="1:2" s="1" customFormat="1" ht="18" customHeight="1">
      <c r="A124" s="7" t="s">
        <v>133</v>
      </c>
      <c r="B124" s="9">
        <v>14.3</v>
      </c>
    </row>
    <row r="125" spans="1:2" s="1" customFormat="1" ht="18" customHeight="1">
      <c r="A125" s="7" t="s">
        <v>132</v>
      </c>
      <c r="B125" s="9">
        <v>16.5</v>
      </c>
    </row>
    <row r="126" spans="1:2" s="1" customFormat="1" ht="18" customHeight="1">
      <c r="A126" s="7" t="s">
        <v>44</v>
      </c>
      <c r="B126" s="9">
        <v>11.6</v>
      </c>
    </row>
    <row r="127" spans="1:2" s="1" customFormat="1" ht="18" customHeight="1">
      <c r="A127" s="7" t="s">
        <v>43</v>
      </c>
      <c r="B127" s="9">
        <v>13.7</v>
      </c>
    </row>
    <row r="128" spans="1:2" s="1" customFormat="1" ht="18" customHeight="1">
      <c r="A128" s="7" t="s">
        <v>91</v>
      </c>
      <c r="B128" s="9">
        <v>12.4</v>
      </c>
    </row>
    <row r="129" spans="1:2" s="1" customFormat="1" ht="18" customHeight="1">
      <c r="A129" s="7" t="s">
        <v>90</v>
      </c>
      <c r="B129" s="9">
        <v>11.7</v>
      </c>
    </row>
    <row r="130" spans="1:2" s="1" customFormat="1" ht="18" customHeight="1">
      <c r="A130" s="7" t="s">
        <v>42</v>
      </c>
      <c r="B130" s="9">
        <v>11.7</v>
      </c>
    </row>
    <row r="131" spans="1:2" s="1" customFormat="1" ht="18" customHeight="1">
      <c r="A131" s="7" t="s">
        <v>18</v>
      </c>
      <c r="B131" s="9">
        <v>16.4</v>
      </c>
    </row>
    <row r="132" spans="1:2" s="1" customFormat="1" ht="18" customHeight="1">
      <c r="A132" s="7" t="s">
        <v>93</v>
      </c>
      <c r="B132" s="9">
        <v>27.1</v>
      </c>
    </row>
    <row r="133" spans="1:2" s="1" customFormat="1" ht="18" customHeight="1">
      <c r="A133" s="7" t="s">
        <v>212</v>
      </c>
      <c r="B133" s="9">
        <v>14.7</v>
      </c>
    </row>
    <row r="134" spans="1:2" s="1" customFormat="1" ht="18" customHeight="1">
      <c r="A134" s="7" t="s">
        <v>134</v>
      </c>
      <c r="B134" s="9">
        <v>12.3</v>
      </c>
    </row>
    <row r="135" spans="1:2" s="1" customFormat="1" ht="18" customHeight="1">
      <c r="A135" s="7" t="s">
        <v>135</v>
      </c>
      <c r="B135" s="9">
        <v>14.5</v>
      </c>
    </row>
    <row r="136" spans="1:2" s="1" customFormat="1" ht="18" customHeight="1">
      <c r="A136" s="7" t="s">
        <v>45</v>
      </c>
      <c r="B136" s="9">
        <v>13.4</v>
      </c>
    </row>
    <row r="137" spans="1:2" s="1" customFormat="1" ht="18" customHeight="1">
      <c r="A137" s="7" t="s">
        <v>46</v>
      </c>
      <c r="B137" s="9">
        <v>13.3</v>
      </c>
    </row>
    <row r="138" spans="1:2" s="1" customFormat="1" ht="18" customHeight="1">
      <c r="A138" s="7" t="s">
        <v>136</v>
      </c>
      <c r="B138" s="9">
        <v>18</v>
      </c>
    </row>
    <row r="139" spans="1:2" s="1" customFormat="1" ht="18" customHeight="1">
      <c r="A139" s="7" t="s">
        <v>19</v>
      </c>
      <c r="B139" s="9">
        <v>15.5</v>
      </c>
    </row>
    <row r="140" spans="1:2" s="1" customFormat="1" ht="18" customHeight="1">
      <c r="A140" s="7" t="s">
        <v>137</v>
      </c>
      <c r="B140" s="9">
        <v>21.7</v>
      </c>
    </row>
    <row r="141" spans="1:2" s="1" customFormat="1" ht="18" customHeight="1">
      <c r="A141" s="7" t="s">
        <v>213</v>
      </c>
      <c r="B141" s="9">
        <v>14.3</v>
      </c>
    </row>
    <row r="142" spans="1:2" s="1" customFormat="1" ht="18" customHeight="1">
      <c r="A142" s="7" t="s">
        <v>214</v>
      </c>
      <c r="B142" s="9">
        <v>15.4</v>
      </c>
    </row>
    <row r="143" spans="1:2" s="1" customFormat="1" ht="18" customHeight="1">
      <c r="A143" s="7" t="s">
        <v>215</v>
      </c>
      <c r="B143" s="9">
        <v>19.7</v>
      </c>
    </row>
    <row r="144" spans="1:2" s="1" customFormat="1" ht="18" customHeight="1">
      <c r="A144" s="7" t="s">
        <v>216</v>
      </c>
      <c r="B144" s="9">
        <v>15.8</v>
      </c>
    </row>
    <row r="145" spans="1:2" s="1" customFormat="1" ht="18" customHeight="1">
      <c r="A145" s="7" t="s">
        <v>217</v>
      </c>
      <c r="B145" s="9">
        <v>14.9</v>
      </c>
    </row>
    <row r="146" spans="1:2" s="1" customFormat="1" ht="18" customHeight="1">
      <c r="A146" s="7" t="s">
        <v>50</v>
      </c>
      <c r="B146" s="9">
        <v>14.7</v>
      </c>
    </row>
    <row r="147" spans="1:2" s="1" customFormat="1" ht="18" customHeight="1">
      <c r="A147" s="7" t="s">
        <v>49</v>
      </c>
      <c r="B147" s="9">
        <v>14.9</v>
      </c>
    </row>
    <row r="148" spans="1:2" s="1" customFormat="1" ht="18" customHeight="1">
      <c r="A148" s="7" t="s">
        <v>47</v>
      </c>
      <c r="B148" s="9">
        <v>12.9</v>
      </c>
    </row>
    <row r="149" spans="1:2" s="1" customFormat="1" ht="18" customHeight="1">
      <c r="A149" s="7" t="s">
        <v>48</v>
      </c>
      <c r="B149" s="9">
        <v>11.7</v>
      </c>
    </row>
    <row r="150" spans="1:2" s="1" customFormat="1" ht="18" customHeight="1">
      <c r="A150" s="7" t="s">
        <v>20</v>
      </c>
      <c r="B150" s="9">
        <v>19.8</v>
      </c>
    </row>
    <row r="151" spans="1:2" s="1" customFormat="1" ht="18" customHeight="1">
      <c r="A151" s="7" t="s">
        <v>94</v>
      </c>
      <c r="B151" s="9">
        <v>27.4</v>
      </c>
    </row>
    <row r="152" spans="1:2" s="1" customFormat="1" ht="18" customHeight="1">
      <c r="A152" s="7" t="s">
        <v>218</v>
      </c>
      <c r="B152" s="9">
        <v>18.9</v>
      </c>
    </row>
    <row r="153" spans="1:2" s="1" customFormat="1" ht="18" customHeight="1">
      <c r="A153" s="7" t="s">
        <v>138</v>
      </c>
      <c r="B153" s="9">
        <v>22.7</v>
      </c>
    </row>
    <row r="154" spans="1:2" s="1" customFormat="1" ht="18" customHeight="1">
      <c r="A154" s="7" t="s">
        <v>51</v>
      </c>
      <c r="B154" s="9">
        <v>17.5</v>
      </c>
    </row>
    <row r="155" spans="1:2" s="1" customFormat="1" ht="18" customHeight="1">
      <c r="A155" s="7" t="s">
        <v>140</v>
      </c>
      <c r="B155" s="9">
        <v>18.3</v>
      </c>
    </row>
    <row r="156" spans="1:2" s="1" customFormat="1" ht="18" customHeight="1">
      <c r="A156" s="7" t="s">
        <v>141</v>
      </c>
      <c r="B156" s="9">
        <v>18.8</v>
      </c>
    </row>
    <row r="157" spans="1:2" s="1" customFormat="1" ht="18" customHeight="1">
      <c r="A157" s="7" t="s">
        <v>142</v>
      </c>
      <c r="B157" s="9">
        <v>24.3</v>
      </c>
    </row>
    <row r="158" spans="1:2" s="1" customFormat="1" ht="18" customHeight="1">
      <c r="A158" s="7" t="s">
        <v>219</v>
      </c>
      <c r="B158" s="9">
        <v>15.5</v>
      </c>
    </row>
    <row r="159" spans="1:2" s="1" customFormat="1" ht="18" customHeight="1">
      <c r="A159" s="7" t="s">
        <v>220</v>
      </c>
      <c r="B159" s="9">
        <v>16.8</v>
      </c>
    </row>
    <row r="160" spans="1:2" s="1" customFormat="1" ht="18" customHeight="1">
      <c r="A160" s="7" t="s">
        <v>139</v>
      </c>
      <c r="B160" s="9">
        <v>15</v>
      </c>
    </row>
    <row r="161" spans="1:2" s="1" customFormat="1" ht="18" customHeight="1">
      <c r="A161" s="7" t="s">
        <v>21</v>
      </c>
      <c r="B161" s="9">
        <v>13.7</v>
      </c>
    </row>
    <row r="162" spans="1:2" s="1" customFormat="1" ht="18" customHeight="1">
      <c r="A162" s="7" t="s">
        <v>221</v>
      </c>
      <c r="B162" s="9">
        <v>13.3</v>
      </c>
    </row>
    <row r="163" spans="1:2" s="1" customFormat="1" ht="18" customHeight="1">
      <c r="A163" s="7" t="s">
        <v>222</v>
      </c>
      <c r="B163" s="9">
        <v>13.8</v>
      </c>
    </row>
    <row r="164" spans="1:2" s="1" customFormat="1" ht="18" customHeight="1">
      <c r="A164" s="7" t="s">
        <v>143</v>
      </c>
      <c r="B164" s="9">
        <v>11.6</v>
      </c>
    </row>
    <row r="165" spans="1:2" s="1" customFormat="1" ht="18" customHeight="1">
      <c r="A165" s="7" t="s">
        <v>54</v>
      </c>
      <c r="B165" s="9">
        <v>13</v>
      </c>
    </row>
    <row r="166" spans="1:2" s="1" customFormat="1" ht="18" customHeight="1">
      <c r="A166" s="7" t="s">
        <v>95</v>
      </c>
      <c r="B166" s="9">
        <v>15.8</v>
      </c>
    </row>
    <row r="167" spans="1:2" s="1" customFormat="1" ht="18" customHeight="1">
      <c r="A167" s="7" t="s">
        <v>22</v>
      </c>
      <c r="B167" s="9">
        <v>13.9</v>
      </c>
    </row>
    <row r="168" spans="1:2" s="1" customFormat="1" ht="18" customHeight="1">
      <c r="A168" s="7" t="s">
        <v>96</v>
      </c>
      <c r="B168" s="9">
        <v>14.8</v>
      </c>
    </row>
    <row r="169" spans="1:2" s="1" customFormat="1" ht="18" customHeight="1">
      <c r="A169" s="7" t="s">
        <v>223</v>
      </c>
      <c r="B169" s="9">
        <v>13.7</v>
      </c>
    </row>
    <row r="170" spans="1:2" s="1" customFormat="1" ht="18" customHeight="1">
      <c r="A170" s="7" t="s">
        <v>97</v>
      </c>
      <c r="B170" s="9">
        <v>10.9</v>
      </c>
    </row>
    <row r="171" spans="1:2" s="1" customFormat="1" ht="18" customHeight="1">
      <c r="A171" s="7" t="s">
        <v>55</v>
      </c>
      <c r="B171" s="9">
        <v>14.1</v>
      </c>
    </row>
    <row r="172" spans="1:2" s="1" customFormat="1" ht="18" customHeight="1">
      <c r="A172" s="7" t="s">
        <v>144</v>
      </c>
      <c r="B172" s="9">
        <v>16</v>
      </c>
    </row>
    <row r="173" spans="1:2" s="1" customFormat="1" ht="18" customHeight="1">
      <c r="A173" s="7" t="s">
        <v>56</v>
      </c>
      <c r="B173" s="9">
        <v>14.5</v>
      </c>
    </row>
    <row r="174" spans="1:2" s="1" customFormat="1" ht="18" customHeight="1">
      <c r="A174" s="7" t="s">
        <v>57</v>
      </c>
      <c r="B174" s="9">
        <v>11.8</v>
      </c>
    </row>
    <row r="175" spans="1:2" s="1" customFormat="1" ht="18" customHeight="1">
      <c r="A175" s="7" t="s">
        <v>23</v>
      </c>
      <c r="B175" s="9">
        <v>16</v>
      </c>
    </row>
    <row r="176" spans="1:2" s="1" customFormat="1" ht="18" customHeight="1">
      <c r="A176" s="7" t="s">
        <v>145</v>
      </c>
      <c r="B176" s="9">
        <v>17.6</v>
      </c>
    </row>
    <row r="177" spans="1:2" s="1" customFormat="1" ht="18" customHeight="1">
      <c r="A177" s="7" t="s">
        <v>224</v>
      </c>
      <c r="B177" s="9">
        <v>15.7</v>
      </c>
    </row>
    <row r="178" spans="1:2" s="1" customFormat="1" ht="18" customHeight="1">
      <c r="A178" s="7" t="s">
        <v>146</v>
      </c>
      <c r="B178" s="9">
        <v>14.1</v>
      </c>
    </row>
    <row r="179" spans="1:2" s="1" customFormat="1" ht="18" customHeight="1">
      <c r="A179" s="7" t="s">
        <v>58</v>
      </c>
      <c r="B179" s="9">
        <v>12.9</v>
      </c>
    </row>
    <row r="180" spans="1:2" s="1" customFormat="1" ht="18" customHeight="1">
      <c r="A180" s="7" t="s">
        <v>59</v>
      </c>
      <c r="B180" s="9">
        <v>22.1</v>
      </c>
    </row>
    <row r="181" spans="1:2" s="1" customFormat="1" ht="18" customHeight="1">
      <c r="A181" s="7" t="s">
        <v>98</v>
      </c>
      <c r="B181" s="9">
        <v>14.5</v>
      </c>
    </row>
    <row r="182" spans="1:2" s="1" customFormat="1" ht="18" customHeight="1">
      <c r="A182" s="7" t="s">
        <v>99</v>
      </c>
      <c r="B182" s="9">
        <v>18.3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丁玮晗</dc:creator>
  <cp:keywords/>
  <dc:description/>
  <cp:lastModifiedBy>丁玮晗</cp:lastModifiedBy>
  <dcterms:created xsi:type="dcterms:W3CDTF">2017-12-07T08:33:43Z</dcterms:created>
  <dcterms:modified xsi:type="dcterms:W3CDTF">2020-07-30T05:18:03Z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false</vt:bool>
  </property>
</Properties>
</file>